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M:\VCRSC\VCHS_RES_SVC_CORE\Enterprise Projects\Training Grants\Reports and Data\TG List Data Table 3\"/>
    </mc:Choice>
  </mc:AlternateContent>
  <xr:revisionPtr revIDLastSave="0" documentId="8_{0FCB56DE-5DD9-4730-8BF8-225D03B15DB1}" xr6:coauthVersionLast="47" xr6:coauthVersionMax="47" xr10:uidLastSave="{00000000-0000-0000-0000-000000000000}"/>
  <bookViews>
    <workbookView xWindow="-28920" yWindow="-120" windowWidth="29040" windowHeight="15840" firstSheet="3" activeTab="3" xr2:uid="{00000000-000D-0000-FFFF-FFFF00000000}"/>
  </bookViews>
  <sheets>
    <sheet name="2019" sheetId="1" state="hidden" r:id="rId1"/>
    <sheet name="2020" sheetId="2" state="hidden" r:id="rId2"/>
    <sheet name="2021" sheetId="7" state="hidden" r:id="rId3"/>
    <sheet name="2023" sheetId="9" r:id="rId4"/>
    <sheet name="Sheet1" sheetId="10" state="hidden" r:id="rId5"/>
    <sheet name="Sheet2" sheetId="11" state="hidden" r:id="rId6"/>
    <sheet name="Slot Stats" sheetId="8" r:id="rId7"/>
  </sheets>
  <definedNames>
    <definedName name="_xlnm._FilterDatabase" localSheetId="2" hidden="1">'2021'!$A$1:$K$74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9" l="1"/>
  <c r="I68" i="9"/>
  <c r="H68" i="9"/>
  <c r="G68" i="9"/>
  <c r="F68" i="9"/>
  <c r="I70" i="11"/>
  <c r="H70" i="11"/>
  <c r="G70" i="11"/>
  <c r="F70" i="11"/>
  <c r="I70" i="10"/>
  <c r="H70" i="10"/>
  <c r="G70" i="10"/>
  <c r="F70" i="10"/>
  <c r="G71" i="2" l="1"/>
  <c r="H71" i="2" l="1"/>
  <c r="F71" i="2"/>
  <c r="H69" i="1" l="1"/>
  <c r="G69" i="1"/>
  <c r="F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Jill I. Weller</author>
    <author>UCSD Medical Center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Renewal submitted 9/2
5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Undergraduates</t>
        </r>
      </text>
    </comment>
    <comment ref="H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8 junior faculty</t>
        </r>
      </text>
    </comment>
    <comment ref="F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may go up to 12?</t>
        </r>
      </text>
    </comment>
    <comment ref="F2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goes down to 4 in years 3-5</t>
        </r>
      </text>
    </comment>
    <comment ref="G4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Year 38 increases to 10 per year</t>
        </r>
      </text>
    </comment>
    <comment ref="F5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goes to 8 in year 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UCSD Medical Center</author>
    <author>Jill I. Weller</author>
    <author>Weller, Jill</author>
  </authors>
  <commentList>
    <comment ref="F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Undergraduates</t>
        </r>
      </text>
    </comment>
    <comment ref="H12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8 junior faculty</t>
        </r>
      </text>
    </comment>
    <comment ref="F16" authorId="2" shapeId="0" xr:uid="{00000000-0006-0000-0100-000003000000}">
      <text>
        <r>
          <rPr>
            <b/>
            <sz val="9"/>
            <color indexed="81"/>
            <rFont val="Tahoma"/>
            <family val="2"/>
          </rPr>
          <t>Weller, Jill:</t>
        </r>
        <r>
          <rPr>
            <sz val="9"/>
            <color indexed="81"/>
            <rFont val="Tahoma"/>
            <family val="2"/>
          </rPr>
          <t xml:space="preserve">
Starts with 22, ramps up to 33 by year 33</t>
        </r>
      </text>
    </comment>
    <comment ref="F19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may go up to 12?</t>
        </r>
      </text>
    </comment>
    <comment ref="F24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Undergrads</t>
        </r>
      </text>
    </comment>
    <comment ref="F28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goes down to 4 in years 3-5</t>
        </r>
      </text>
    </comment>
    <comment ref="G51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Year 38 increases to 10 per year</t>
        </r>
      </text>
    </comment>
    <comment ref="F59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goes to 8 in year 20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Jill I. Weller</author>
    <author>Weller, Jill</author>
  </authors>
  <commentList>
    <comment ref="I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8 junior faculty</t>
        </r>
      </text>
    </comment>
    <comment ref="G2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may go up to 12?</t>
        </r>
      </text>
    </comment>
    <comment ref="G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goes down to 4 in years 3-5</t>
        </r>
      </text>
    </comment>
    <comment ref="D31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Weller, Jill:</t>
        </r>
        <r>
          <rPr>
            <sz val="9"/>
            <color indexed="81"/>
            <rFont val="Tahoma"/>
            <family val="2"/>
          </rPr>
          <t xml:space="preserve">
Resubmit Fall 2022</t>
        </r>
      </text>
    </comment>
    <comment ref="H5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Year 38 increases to 10 per year</t>
        </r>
      </text>
    </comment>
    <comment ref="D53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Weller, Jill:</t>
        </r>
        <r>
          <rPr>
            <sz val="9"/>
            <color indexed="81"/>
            <rFont val="Tahoma"/>
            <family val="2"/>
          </rPr>
          <t xml:space="preserve">
will not renew</t>
        </r>
      </text>
    </comment>
    <comment ref="D68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Weller, Jill:</t>
        </r>
        <r>
          <rPr>
            <sz val="9"/>
            <color indexed="81"/>
            <rFont val="Tahoma"/>
            <family val="2"/>
          </rPr>
          <t xml:space="preserve">
Renewed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Weller, Jill</author>
  </authors>
  <commentList>
    <comment ref="B13" authorId="0" shapeId="0" xr:uid="{C4183BC3-C0DD-4039-9BC8-90C9A243110F}">
      <text>
        <r>
          <rPr>
            <b/>
            <sz val="9"/>
            <color indexed="81"/>
            <rFont val="Tahoma"/>
            <family val="2"/>
          </rPr>
          <t>Weller, Jill:</t>
        </r>
        <r>
          <rPr>
            <sz val="9"/>
            <color indexed="81"/>
            <rFont val="Tahoma"/>
            <family val="2"/>
          </rPr>
          <t xml:space="preserve">
Switching mechanism to K12 in renewal</t>
        </r>
      </text>
    </comment>
    <comment ref="D14" authorId="0" shapeId="0" xr:uid="{1B789A15-2456-4F4E-A56B-41B8C55D57C0}">
      <text>
        <r>
          <rPr>
            <b/>
            <sz val="9"/>
            <color indexed="81"/>
            <rFont val="Tahoma"/>
            <family val="2"/>
          </rPr>
          <t>Weller, Jill:</t>
        </r>
        <r>
          <rPr>
            <sz val="9"/>
            <color indexed="81"/>
            <rFont val="Tahoma"/>
            <family val="2"/>
          </rPr>
          <t xml:space="preserve">
Pending resubmission</t>
        </r>
      </text>
    </comment>
    <comment ref="D27" authorId="0" shapeId="0" xr:uid="{1B9FA32A-062E-49D1-B39A-5839F6D6D6DA}">
      <text>
        <r>
          <rPr>
            <b/>
            <sz val="9"/>
            <color indexed="81"/>
            <rFont val="Tahoma"/>
            <family val="2"/>
          </rPr>
          <t>Weller, Jill:</t>
        </r>
        <r>
          <rPr>
            <sz val="9"/>
            <color indexed="81"/>
            <rFont val="Tahoma"/>
            <family val="2"/>
          </rPr>
          <t xml:space="preserve">
Pending Submission in 1/25/25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Jill I. Weller</author>
    <author>Weller, Jill</author>
  </authors>
  <commentList>
    <comment ref="I1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8 junior faculty</t>
        </r>
      </text>
    </comment>
    <comment ref="G1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may go up to 12?</t>
        </r>
      </text>
    </comment>
    <comment ref="G3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goes down to 4 in years 3-5</t>
        </r>
      </text>
    </comment>
    <comment ref="H5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Year 38 increases to 10 per year</t>
        </r>
      </text>
    </comment>
    <comment ref="D54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Weller, Jill:</t>
        </r>
        <r>
          <rPr>
            <sz val="9"/>
            <color indexed="81"/>
            <rFont val="Tahoma"/>
            <family val="2"/>
          </rPr>
          <t xml:space="preserve">
will not renew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Jill I. Weller</author>
    <author>Weller, Jill</author>
  </authors>
  <commentList>
    <comment ref="I1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8 junior faculty</t>
        </r>
      </text>
    </comment>
    <comment ref="G1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may go up to 12?</t>
        </r>
      </text>
    </comment>
    <comment ref="G30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goes down to 4 in years 3-5</t>
        </r>
      </text>
    </comment>
    <comment ref="H5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Jill I. Weller:</t>
        </r>
        <r>
          <rPr>
            <sz val="9"/>
            <color indexed="81"/>
            <rFont val="Tahoma"/>
            <family val="2"/>
          </rPr>
          <t xml:space="preserve">
Year 38 increases to 10 per year</t>
        </r>
      </text>
    </comment>
    <comment ref="D54" authorId="1" shapeId="0" xr:uid="{00000000-0006-0000-0500-000005000000}">
      <text>
        <r>
          <rPr>
            <b/>
            <sz val="9"/>
            <color indexed="81"/>
            <rFont val="Tahoma"/>
            <family val="2"/>
          </rPr>
          <t>Weller, Jill:</t>
        </r>
        <r>
          <rPr>
            <sz val="9"/>
            <color indexed="81"/>
            <rFont val="Tahoma"/>
            <family val="2"/>
          </rPr>
          <t xml:space="preserve">
will not renew</t>
        </r>
      </text>
    </comment>
  </commentList>
</comments>
</file>

<file path=xl/sharedStrings.xml><?xml version="1.0" encoding="utf-8"?>
<sst xmlns="http://schemas.openxmlformats.org/spreadsheetml/2006/main" count="2056" uniqueCount="574">
  <si>
    <t>Project Title</t>
  </si>
  <si>
    <t>Project Number</t>
  </si>
  <si>
    <t>Project Start Date</t>
  </si>
  <si>
    <t>Project End Date</t>
  </si>
  <si>
    <t>Pre</t>
  </si>
  <si>
    <t>Post</t>
  </si>
  <si>
    <t>Short</t>
  </si>
  <si>
    <t>Department</t>
  </si>
  <si>
    <t>ADULT AND PEDIATRIC NEPHROLOGY CLINICAL INVESTIGATION TRAINING PROGRAM</t>
  </si>
  <si>
    <t>Medicine</t>
  </si>
  <si>
    <t>IX, JOACHIM H</t>
  </si>
  <si>
    <t>AIDS TRAINING GRANT</t>
  </si>
  <si>
    <t>PATHOLOGY</t>
  </si>
  <si>
    <t>Chemistry and Biochemistry</t>
  </si>
  <si>
    <t>BIOCHEMISTRY OF GROWTH REGULATION AND ONCOGENESIS</t>
  </si>
  <si>
    <t>DONOGHUE, DANIEL J</t>
  </si>
  <si>
    <t>BLOOD CELLS IN HEMOSTASIS AND THROMBOSIS</t>
  </si>
  <si>
    <t>GINSBERG, MARK HOWARD</t>
  </si>
  <si>
    <t>CELL AND MOLECULAR GENETICS TRAINING PROGRAM</t>
  </si>
  <si>
    <t>BIOLOGY</t>
  </si>
  <si>
    <t>HAMPTON, RANDOLPH Y.</t>
  </si>
  <si>
    <t>CHEMICAL BIOLOGY INTERFACES AT UC SAN DIEGO</t>
  </si>
  <si>
    <t>BURKART, MICHAEL D.</t>
  </si>
  <si>
    <t>SURGERY</t>
  </si>
  <si>
    <t>CREATING SCIENTISTS TO ADDRESS CANCER DISPARITIES</t>
  </si>
  <si>
    <t>DEVELOPING PEDIATRIC CLINICAL PHARMACOLOGISTS FOR THE ADVANCEMENT OF THERAPEUTICS</t>
  </si>
  <si>
    <t>PEDIATRICS</t>
  </si>
  <si>
    <t xml:space="preserve">CAPPARELLI, EDMUND VINCENT </t>
  </si>
  <si>
    <t>DIVERSITY IN RESEARCH AND MEDICINE</t>
  </si>
  <si>
    <t>ROSS, ROBERT SCOTT</t>
  </si>
  <si>
    <t>EXPERIMENTAL ENDOCRINOLOGY AND METABOLISM</t>
  </si>
  <si>
    <t>WITZTUM, JOSEPH L.</t>
  </si>
  <si>
    <t>FELLOWSHIP IN GERIATRIC MENTAL HEALTH</t>
  </si>
  <si>
    <t>PSYCHIATRY</t>
  </si>
  <si>
    <t>JESTE, DILIP V.</t>
  </si>
  <si>
    <t>CROWE, SHEILA E.</t>
  </si>
  <si>
    <t>GRADUATE TRAINING IN CELLULAR AND MOLECULAR PHARMACOLOGY</t>
  </si>
  <si>
    <t>PHARMACOLOGY</t>
  </si>
  <si>
    <t>BROWN, JOAN HELLER</t>
  </si>
  <si>
    <t>GRADUATE TRAINING PROGRAM IN BIOINFORMATICS</t>
  </si>
  <si>
    <t>Bioengineering</t>
  </si>
  <si>
    <t xml:space="preserve">SUBRAMANIAM, SHANKAR  </t>
  </si>
  <si>
    <t xml:space="preserve">Biostatistics </t>
  </si>
  <si>
    <t>PEVZNER, PAVEL A</t>
  </si>
  <si>
    <t>INTEGRATIVE BIOENGINEERING OF HEART; VESSELS; AND BLOOD</t>
  </si>
  <si>
    <t xml:space="preserve">MCCULLOCH, ANDREW D. </t>
  </si>
  <si>
    <t xml:space="preserve">INTERDISCIPLINARY RESEARCH FELLOWSHIP IN NEUROAIDS </t>
  </si>
  <si>
    <t>Cherner, Mariana</t>
  </si>
  <si>
    <t>MEDICAL SCIENTIST TRAINING PROGRAM</t>
  </si>
  <si>
    <t>INSEL, PAUL A</t>
  </si>
  <si>
    <t>MENTORING YOUNG MINDS TO INCREASE DIVERSITY IN THE BIOMEDICAL RESEARCH</t>
  </si>
  <si>
    <t xml:space="preserve">DE MAIO, ANTONIO </t>
  </si>
  <si>
    <t>MOLECULAR BIOLOGICAL APPROACHES TO ENDOCRINOLOGY</t>
  </si>
  <si>
    <t>ROSENFELD, MICHAEL G</t>
  </si>
  <si>
    <t>MOLECULAR BIOPHYSICS TRAINING PROGRAM</t>
  </si>
  <si>
    <t>KOMIVES, ELIZABETH A.</t>
  </si>
  <si>
    <t>NEURAL CIRCUITS POSTDOCTORAL TRAINING PROGRAM</t>
  </si>
  <si>
    <t>SPITZER, NICHOLAS CANADAY</t>
  </si>
  <si>
    <t>NEUROSCIENCE GRADUATE TRAINING PROGRAM</t>
  </si>
  <si>
    <t>GENTNER, TIMOTHY Q</t>
  </si>
  <si>
    <t>OPHTHALMOLOGY AND VISUAL SCIENCES CAREER DEVELOPMENT K12 PROGRAM</t>
  </si>
  <si>
    <t>Ophthalmology</t>
  </si>
  <si>
    <t>Weinreb, Robert</t>
  </si>
  <si>
    <t>OTOLARYNGOLOGY TRAINING IN IMMUNOLOGY; VIROLOGY AND MOLECULAR BIOLOGY</t>
  </si>
  <si>
    <t>RYAN, ALLEN F</t>
  </si>
  <si>
    <t>Cellular and Molecular Medicine</t>
  </si>
  <si>
    <t>PSYCHIATRIC RESEARCH RESIDENCY TRAINING TRACK</t>
  </si>
  <si>
    <t>SWERDLOW, NEAL R</t>
  </si>
  <si>
    <t>RESEARCH IN INFECTIOUS DISEASE</t>
  </si>
  <si>
    <t>SCHOOLEY, ROBERT TURNER</t>
  </si>
  <si>
    <t>RHEUMATIC DISEASES RESEARCH TRAINING GRANT</t>
  </si>
  <si>
    <t>TERKELTAUB, ROBERT A.</t>
  </si>
  <si>
    <t>SAN DIEGO BIOMEDICAL INFORMATICS EDUCATION &amp; RESEARCH (SABER)</t>
  </si>
  <si>
    <t xml:space="preserve">OHNO-MACHADO, LUCILA </t>
  </si>
  <si>
    <t>SAN DIEGO IRACDA: PROFESSORS FOR THE FUTURE</t>
  </si>
  <si>
    <t xml:space="preserve">Trejo, Joann  </t>
  </si>
  <si>
    <t>SUSTAINED TRAINING IN AGING AND HIV RESEARCH (STAHR)</t>
  </si>
  <si>
    <t>THE RESEARCH ETHICS EDUCATION PROGRAM IN JORDAN</t>
  </si>
  <si>
    <t>FAMILY MEDICINE</t>
  </si>
  <si>
    <t>AL-DELAIMY, WAEL K</t>
  </si>
  <si>
    <t>TRAINING CLINICAL SCIENTISTS IN RADIOLOGICAL IMAGING</t>
  </si>
  <si>
    <t>Radiology</t>
  </si>
  <si>
    <t>SIRLIN, CLAUDE B</t>
  </si>
  <si>
    <t>TRAINING IN CARDIOVASCULAR PHYSIOLOGY &amp; PHARMACOLOGY</t>
  </si>
  <si>
    <t>TRAINING IN MOLECULAR AND CELL BIOLOGY OF ALLERGY</t>
  </si>
  <si>
    <t>BROIDE, DAVID H</t>
  </si>
  <si>
    <t>TRAINING IN MULTI-SCALE ANALYSIS OF BIOLOGICAL STRUCTURE AND FUNCTION</t>
  </si>
  <si>
    <t>MCCULLOCH, ANDREW D.</t>
  </si>
  <si>
    <t>TRAINING IN REPRODUCTIVE SCIENCES</t>
  </si>
  <si>
    <t>Reproductive Medcine</t>
  </si>
  <si>
    <t>MELLON, PAMELA L</t>
  </si>
  <si>
    <t>TRAINING IN RESEARCH ON ADDICTIONS IN INTERDISCIPLINARY NEUROAIDS (TRAIN)</t>
  </si>
  <si>
    <t>HEATON, ROBERT KERNACHAN</t>
  </si>
  <si>
    <t>TRAINING IN THE NEUROPLASTICITY OF AGING</t>
  </si>
  <si>
    <t>4T32AG000216-25</t>
  </si>
  <si>
    <t>NEUROSCIENCES</t>
  </si>
  <si>
    <t>TRAINING PROGRAM IN BASIC AND CLINICAL GENETICS</t>
  </si>
  <si>
    <t>HAMILTON, BRUCE A</t>
  </si>
  <si>
    <t>TRAINING PROGRAM IN COGNITIVE NEUROSCIENCE</t>
  </si>
  <si>
    <t>Institute for Neural Computation</t>
  </si>
  <si>
    <t>SEJNOWSKI, TERRENCE J</t>
  </si>
  <si>
    <t>TRAINING PROGRAM IN MARINE BIOTECHNOLOGY</t>
  </si>
  <si>
    <t>GERWICK, WILLIAM HENRY</t>
  </si>
  <si>
    <t>TRAINING PROGRAM IN SUBSTANCE USE; HIV AND RELATED INFECTIONS</t>
  </si>
  <si>
    <t xml:space="preserve">STRATHDEE, STEFFANIE A. </t>
  </si>
  <si>
    <t>TRANSLATIONAL VISION RESEARCH TRAINING AT UCSD</t>
  </si>
  <si>
    <t>OPHTHALMOLOGY</t>
  </si>
  <si>
    <t>ZANGWILL, LINDA M</t>
  </si>
  <si>
    <t>UC SAN DIEGO CLINICAL AND TRANSLATIONAL RESEARCH INSTITUTE</t>
  </si>
  <si>
    <t>Medicine (CTRI)</t>
  </si>
  <si>
    <t>UC SAN DIEGO WOMENS REPRODUCTIVE HEALTH RESEARCH PROGRAM</t>
  </si>
  <si>
    <t>Nager, Charles William</t>
  </si>
  <si>
    <t>UCSD CANCER CENTER TRAINING PROGRAM IN DRUG DEVELOPMENT</t>
  </si>
  <si>
    <t>UCSD DERMATOLOGIST INVESTIGATOR TRAINING PROGRAM</t>
  </si>
  <si>
    <t>4T32AR062496-05</t>
  </si>
  <si>
    <t>GALLO, RICHARD L</t>
  </si>
  <si>
    <t>UCSD INTEGRATED CARDIOVASCULAR EPIDEMIOLOGY FELLOWSHIP</t>
  </si>
  <si>
    <t>UCSD RESEARCH TRAINING PROGRAM FOR VETERINARIANS</t>
  </si>
  <si>
    <t>TRAINING IN THE NEXT GENERATION IN RESPIRATORY SCIENCE</t>
  </si>
  <si>
    <t xml:space="preserve">MALHOTRA, ATUL  </t>
  </si>
  <si>
    <t>INTERNAL MEDICINE/MEDICINE</t>
  </si>
  <si>
    <t>FELLOWSHIP ON BIOLOGICAL PSYCHIATRY AND NEUROSCIENCE</t>
  </si>
  <si>
    <t>KELSOE, JOHN R.</t>
  </si>
  <si>
    <t>Guatelli, John C.</t>
  </si>
  <si>
    <t xml:space="preserve">PI </t>
  </si>
  <si>
    <t>BIOMEDICAL RESEARCH INFORMATICS FOR GLOBAL HEALTH TRAINING (BRIGHT) PROGRAM</t>
  </si>
  <si>
    <t>Allison, Matthew A.</t>
  </si>
  <si>
    <t>DEPP, COLIN A./Kelly, Carolyn</t>
  </si>
  <si>
    <t>DEPP, COLIN A./Dimsdale, Joel</t>
  </si>
  <si>
    <t>5R25GM114819-03</t>
  </si>
  <si>
    <t>Rissman, Robert</t>
  </si>
  <si>
    <t>Cancer Researchers in Nanotechnology (CRIN)</t>
  </si>
  <si>
    <t>Cancer Center (Radiation/Oncology)</t>
  </si>
  <si>
    <t>Wang, Jean</t>
  </si>
  <si>
    <t xml:space="preserve">Patel, Hemal </t>
  </si>
  <si>
    <t>Anesthesiology</t>
  </si>
  <si>
    <t>Interdisciplinary Anesthesiology Research Training Program</t>
  </si>
  <si>
    <t>5D43TW007015-10</t>
  </si>
  <si>
    <t xml:space="preserve">ENHANCING ADVANCED BIOMEDICAL TRAINING IN MOZAMBIQUE </t>
  </si>
  <si>
    <t>Medicine (Infectious Diseases)</t>
  </si>
  <si>
    <t>5T32NS061847-10</t>
  </si>
  <si>
    <t>UC SAN DIEGO MEDICAL STUDENT SUMMER AGING RESEARCH TRAINING</t>
  </si>
  <si>
    <t xml:space="preserve">Training Program in Diabetes Research </t>
  </si>
  <si>
    <t>SALTIEL, ALAN R.</t>
  </si>
  <si>
    <t xml:space="preserve">Medicine </t>
  </si>
  <si>
    <t>PREDOCTORAL RESEARCH TRAINING IN MATERNAL AND PEDIATRIC PHARMACOLOGY</t>
  </si>
  <si>
    <t>Best, Brookie</t>
  </si>
  <si>
    <t>School of Pharmacy</t>
  </si>
  <si>
    <t>5R25TW010026-04</t>
  </si>
  <si>
    <t>Interprofessional Design and Entrepreneurship in Medical Devices at UC San Diego</t>
  </si>
  <si>
    <t xml:space="preserve">1R25EB023839-01A1 </t>
  </si>
  <si>
    <t>Engler, Adam Jeffrey</t>
  </si>
  <si>
    <t>Engineering</t>
  </si>
  <si>
    <t xml:space="preserve">ERNST, PETER B. </t>
  </si>
  <si>
    <t>DEVELOPMENT OF A NEW MOOC "PROGRAMMING FOR BIOLOGISTS formally (INTEGRATED ACTIVE LEARNING FRAMEWORK FOR BIOMEDICAL BD2K)</t>
  </si>
  <si>
    <t>5R25HL120892-05</t>
  </si>
  <si>
    <t>5D43TW010568-02</t>
  </si>
  <si>
    <t>2R25MH101072-06</t>
  </si>
  <si>
    <t>Cancer Biology, Informatics &amp; OMICS (CBIO) Training Program (Formally - PREDOCTORAL AND POSTDOCTORAL TRAINING IN CANCER CELL BIOLOGY)</t>
  </si>
  <si>
    <t>5K12EY024225-04</t>
  </si>
  <si>
    <t>Zhang, Dong-Er/Kummel, Andrew</t>
  </si>
  <si>
    <t>Hwa, Terence</t>
  </si>
  <si>
    <t xml:space="preserve">Bouvet, Michael </t>
  </si>
  <si>
    <t xml:space="preserve">TRAINING PROGRAM IN QUANTITATIVE INTEGRATIVE BIOLOGY </t>
  </si>
  <si>
    <t>Physics</t>
  </si>
  <si>
    <t>5T32AI007469-25</t>
  </si>
  <si>
    <t>5T32CA009523-33</t>
  </si>
  <si>
    <t xml:space="preserve">UCSD Biomedical Scientist Career Development Program in Glycoscience
</t>
  </si>
  <si>
    <t>1K12HL141956-01</t>
  </si>
  <si>
    <t>Esko, Jeffrey</t>
  </si>
  <si>
    <t>5T32DK007494-33</t>
  </si>
  <si>
    <t>5K12GM068524-16</t>
  </si>
  <si>
    <t>5R25CA132699-10</t>
  </si>
  <si>
    <t>2T15LM011271-07</t>
  </si>
  <si>
    <t>5R25MH081482-12</t>
  </si>
  <si>
    <t>Marine Sciences/SIO</t>
  </si>
  <si>
    <t xml:space="preserve">TRAINING GRANT IN GASTROENTEROLOGY </t>
  </si>
  <si>
    <t>UCSD PRIDE Faculty Development Program in Cardiovascular Sciences</t>
  </si>
  <si>
    <t>1R25HL145817-01</t>
  </si>
  <si>
    <t>5T32HL134632-03</t>
  </si>
  <si>
    <t>5K12HD001259-19</t>
  </si>
  <si>
    <t>5R25GM083275-11</t>
  </si>
  <si>
    <t>5R25MH108389-04</t>
  </si>
  <si>
    <t>5T32DK104717-04</t>
  </si>
  <si>
    <t>5T32DK007044-39</t>
  </si>
  <si>
    <t>5KL2TR001444-05</t>
  </si>
  <si>
    <t>5TL1TR001443-05</t>
  </si>
  <si>
    <t>5T32HD087978-04</t>
  </si>
  <si>
    <t>LaCroix, Andrea Z.</t>
  </si>
  <si>
    <t>5T35HD064385-08</t>
  </si>
  <si>
    <t>5T32CA15391-08</t>
  </si>
  <si>
    <t>2T32AR064194-06A1</t>
  </si>
  <si>
    <t>Improving the Health of Aging Women and Men</t>
  </si>
  <si>
    <t xml:space="preserve">1T32AG058529-01A1 </t>
  </si>
  <si>
    <t>5T32HD007203-37</t>
  </si>
  <si>
    <t>2T32OD017863-06</t>
  </si>
  <si>
    <t>5T32EY026590-04</t>
  </si>
  <si>
    <t>2T32HL086344-11A1</t>
  </si>
  <si>
    <t>5T32DK007541-32</t>
  </si>
  <si>
    <t>5T35AG026757-15</t>
  </si>
  <si>
    <t>5T32CA121938-14</t>
  </si>
  <si>
    <t>5T32DK007202-43</t>
  </si>
  <si>
    <t>2T32GM007752-41</t>
  </si>
  <si>
    <t>5T32GM008666-21</t>
  </si>
  <si>
    <t>5T32GM007240-43</t>
  </si>
  <si>
    <t>5T32DA031098-09</t>
  </si>
  <si>
    <t>5T32GM127235-02</t>
  </si>
  <si>
    <t>5T32GM007198-45</t>
  </si>
  <si>
    <t>2T32MH019934-26</t>
  </si>
  <si>
    <t>5T32MH018399-33</t>
  </si>
  <si>
    <t>5T32GM008326-29</t>
  </si>
  <si>
    <t>2T32EB009380-11</t>
  </si>
  <si>
    <t>5T32GM121318-03</t>
  </si>
  <si>
    <t>5T32HL007444-37</t>
  </si>
  <si>
    <t>5T32DC000028-29</t>
  </si>
  <si>
    <t>5T32AI007036-39</t>
  </si>
  <si>
    <t>5T32MH020002-19</t>
  </si>
  <si>
    <t>2T32NS007220-36A1</t>
  </si>
  <si>
    <t>5T32DA023356-13</t>
  </si>
  <si>
    <t>5T32CA067754-23</t>
  </si>
  <si>
    <t>5T32GM067550-14</t>
  </si>
  <si>
    <t>5T32GM008806-19</t>
  </si>
  <si>
    <t>5T32EB005970-12</t>
  </si>
  <si>
    <t>5T32GM112584-05</t>
  </si>
  <si>
    <t>5T32AI007384-29</t>
  </si>
  <si>
    <t>5T32HL105373-10</t>
  </si>
  <si>
    <t>5T32HL079891-13</t>
  </si>
  <si>
    <t xml:space="preserve">SADLER, GEORGIA </t>
  </si>
  <si>
    <t>SADLER, GEORGIA / Gutkind, Silvio</t>
  </si>
  <si>
    <t>Multidisciplinary Educational Approach to Reducing Cancer Disparities</t>
  </si>
  <si>
    <t xml:space="preserve">1R25CA221779-01A1 </t>
  </si>
  <si>
    <t>Medicine or Moore's?</t>
  </si>
  <si>
    <t>2T15LM011271-08</t>
  </si>
  <si>
    <t>5R25TW010026-05</t>
  </si>
  <si>
    <t>5R25EB023839-02</t>
  </si>
  <si>
    <t>Gutkind, Silvio/SADLER, GEORGIA</t>
  </si>
  <si>
    <t>5R25CA132699-11</t>
  </si>
  <si>
    <t>5K12HL141956-02</t>
  </si>
  <si>
    <t>5K12HD001259-20</t>
  </si>
  <si>
    <t>5K12GM068524-17</t>
  </si>
  <si>
    <t>5K12EY024225-05</t>
  </si>
  <si>
    <t>5D43TW010568-03</t>
  </si>
  <si>
    <t>1R25HG011022-01</t>
  </si>
  <si>
    <t xml:space="preserve">DEVELOPMENT OF ONLINE COMPUTATIONAL GENOMICS SPECIALIZATION </t>
  </si>
  <si>
    <t>5T32HL134632-04</t>
  </si>
  <si>
    <t>Ghosh, Pradipta</t>
  </si>
  <si>
    <t>5T32DK104717-05</t>
  </si>
  <si>
    <t>5T32EY026590-05</t>
  </si>
  <si>
    <t>5T32DK007044-40</t>
  </si>
  <si>
    <t>5T32HD007203-38</t>
  </si>
  <si>
    <t>2T32AR064194-07</t>
  </si>
  <si>
    <t>5T32CA15391-09</t>
  </si>
  <si>
    <t>Koo, Edward H.</t>
  </si>
  <si>
    <t>MULTIDISCIPLINARY TRAINING IN BASIC AND TRANSLATIONAL ALZHEIMER'S DISEASE RESEARCH</t>
  </si>
  <si>
    <t>1T32AG066596-01</t>
  </si>
  <si>
    <t>5T35HD064385-09</t>
  </si>
  <si>
    <t>5T32AG058529-02</t>
  </si>
  <si>
    <t>Advanced data analytics training for behavioral and social sciences research</t>
  </si>
  <si>
    <t>1T32MH122376-01</t>
  </si>
  <si>
    <t>2T32NS061847-11A1</t>
  </si>
  <si>
    <t>2KL2TR001444-06</t>
  </si>
  <si>
    <t>2T32GM007198-46</t>
  </si>
  <si>
    <t>2T32AI007469-26A1</t>
  </si>
  <si>
    <t>5T32HD087978-05</t>
  </si>
  <si>
    <t>5T32HL086344-12</t>
  </si>
  <si>
    <t>2T35AG026757-16</t>
  </si>
  <si>
    <t>5T32DK007541-33</t>
  </si>
  <si>
    <t>INSEL, PAUL A, Chi, Neil</t>
  </si>
  <si>
    <t>Nizet, Victor</t>
  </si>
  <si>
    <t>2T32GM007752-42</t>
  </si>
  <si>
    <t>2T32OD017863-07</t>
  </si>
  <si>
    <t>5T32DK007202-44</t>
  </si>
  <si>
    <t>5T32GM008666-22</t>
  </si>
  <si>
    <t>5T32DA031098-10</t>
  </si>
  <si>
    <t>5T32GM127235-03</t>
  </si>
  <si>
    <t>2T32MH019934-27</t>
  </si>
  <si>
    <t>5T32MH018399-34</t>
  </si>
  <si>
    <t>5T32GM121318-04</t>
  </si>
  <si>
    <t>5T32DC000028-30</t>
  </si>
  <si>
    <t>5T32AI007036-40</t>
  </si>
  <si>
    <t>5T32MH020002-20</t>
  </si>
  <si>
    <t>2T32NS007220-37</t>
  </si>
  <si>
    <t>5T32DA023356-14</t>
  </si>
  <si>
    <t>5T32GM008806-20</t>
  </si>
  <si>
    <t>5T32CA067754-24</t>
  </si>
  <si>
    <t>5T32CA121938-15</t>
  </si>
  <si>
    <t>5T32HL007444-38</t>
  </si>
  <si>
    <t>5T32GM008326-30</t>
  </si>
  <si>
    <t>PATHWAYS IN BIOLOGICAL SCIENCES TRAINING PROGRAM</t>
  </si>
  <si>
    <t>1T32GM13335-01</t>
  </si>
  <si>
    <t>SAN DIEGO LEADING THE ADVANCEMENT OF UNDERREPRESENTED NEUROSCIENTISTS FOR CHANGE (LAUNCH) PROGRAM</t>
  </si>
  <si>
    <t>1R25NS117367-01</t>
  </si>
  <si>
    <t>5R25GM083275-12</t>
  </si>
  <si>
    <t>5R25MH081482-14</t>
  </si>
  <si>
    <t>5R25MH108389-05</t>
  </si>
  <si>
    <t>1R25HL145817-02</t>
  </si>
  <si>
    <t>5R25MH101072-08</t>
  </si>
  <si>
    <t>1R25AI147376-01A1</t>
  </si>
  <si>
    <t>UC SAN DIEGO RAPID FACULTY DEVELOPMENT PROGRAM IN INFECTIOUS DISEASES</t>
  </si>
  <si>
    <t>5T32EB005970-13</t>
  </si>
  <si>
    <t>5T32HL079891-14</t>
  </si>
  <si>
    <t>5T32AI007384-30</t>
  </si>
  <si>
    <t>2T32EB009380-12</t>
  </si>
  <si>
    <t>5T32DK007494-34</t>
  </si>
  <si>
    <t>THE MADURA PROGRAM: MENTORSHIP FOR ADVANCING DIVERSITY IN UNDERGRADUATE RESEARCH ON AGING</t>
  </si>
  <si>
    <t>EDLAND, STEVEN DYAL</t>
  </si>
  <si>
    <t>1R25AG066594-01</t>
  </si>
  <si>
    <t>VC Area</t>
  </si>
  <si>
    <t>Health Sciences</t>
  </si>
  <si>
    <t>General Campus</t>
  </si>
  <si>
    <t>SIO</t>
  </si>
  <si>
    <t>ACTRI</t>
  </si>
  <si>
    <t>Fowler/Hsiao</t>
  </si>
  <si>
    <t xml:space="preserve">Cancer Center </t>
  </si>
  <si>
    <t>Row Labels</t>
  </si>
  <si>
    <t>Grand Total</t>
  </si>
  <si>
    <t>Postdoc</t>
  </si>
  <si>
    <t>Predoc</t>
  </si>
  <si>
    <t>Short Term</t>
  </si>
  <si>
    <t>5T32HL134632-05</t>
  </si>
  <si>
    <t>Fowler, Kathryn/Hsiao, Albert</t>
  </si>
  <si>
    <t>JUAVINETT, ASHLEY LAUREN</t>
  </si>
  <si>
    <t>PREPARING DIVERSE TRANSFER STUDENTS FOR RESEARCH CAREERS IN NEUROSCIENCE</t>
  </si>
  <si>
    <t xml:space="preserve">Combating Antibiotic Resistance Into the Next Generation (CARING) </t>
  </si>
  <si>
    <t xml:space="preserve">Contemporary Approaches to Cancer Cell Signaling and Communication </t>
  </si>
  <si>
    <t>5T32EB005970-14</t>
  </si>
  <si>
    <t>5T32AI007469-27</t>
  </si>
  <si>
    <t>5T35AG026757-17</t>
  </si>
  <si>
    <t>5T32EB009380-13</t>
  </si>
  <si>
    <t>5T32HD007203-39</t>
  </si>
  <si>
    <t>2T32AI007036-41</t>
  </si>
  <si>
    <t>5T32MH122376-02</t>
  </si>
  <si>
    <t>5T32GM121318-05</t>
  </si>
  <si>
    <t>5T32HL007444-39</t>
  </si>
  <si>
    <t>5T32AR064194-08</t>
  </si>
  <si>
    <t>Webster, Nicholas J</t>
  </si>
  <si>
    <t>5T32CA153915-10</t>
  </si>
  <si>
    <t>Yang, Jing</t>
  </si>
  <si>
    <t>5R25NS117367-02</t>
  </si>
  <si>
    <t>5R25MH101072-09</t>
  </si>
  <si>
    <t>2K12EY024225-06</t>
  </si>
  <si>
    <t>HADDAD, GABRIEL G</t>
  </si>
  <si>
    <t>5D43TW010568-05</t>
  </si>
  <si>
    <t>5R25AI147376-02</t>
  </si>
  <si>
    <t>5T35HD064385-10</t>
  </si>
  <si>
    <t xml:space="preserve">Cancer Biology, Informatics &amp; OMICS (CBIO) Training Program </t>
  </si>
  <si>
    <t>Academic Training in Therapeutic Advancement for Child Health (ATTACH)</t>
  </si>
  <si>
    <t>Hope Training Grant</t>
  </si>
  <si>
    <t>2T32AI007384-31</t>
  </si>
  <si>
    <t>Trejo, Joann  / Reznik, Vivian</t>
  </si>
  <si>
    <t>Esko, Jeffrey / Godula, Kamil / Varki, Ajit</t>
  </si>
  <si>
    <t>DEPP, COLIN A.</t>
  </si>
  <si>
    <t>5T32HL079891-15</t>
  </si>
  <si>
    <t>DE MAIO, ANTONIO / Lawson, Mark</t>
  </si>
  <si>
    <t>5R25AG066594-02</t>
  </si>
  <si>
    <t>5R25CA221779-03</t>
  </si>
  <si>
    <t>JESTE, DILIP V./ Moore, Alison</t>
  </si>
  <si>
    <t>5T32DK007494-35</t>
  </si>
  <si>
    <t>5T32CA009523-35</t>
  </si>
  <si>
    <t>5R25TW010026-07</t>
  </si>
  <si>
    <t>5R25GM083275-14</t>
  </si>
  <si>
    <t>5R25HG011022-03</t>
  </si>
  <si>
    <t>5R25HL145817-04</t>
  </si>
  <si>
    <t>5R25NS119707-02</t>
  </si>
  <si>
    <t xml:space="preserve">5K12HD105271-02
</t>
  </si>
  <si>
    <t>UC San Diego Womens Reproductive Health Research Program</t>
  </si>
  <si>
    <t>5K12HD001259-22</t>
  </si>
  <si>
    <t>GYAMFI-BANNERMAN, CYNTHIA</t>
  </si>
  <si>
    <t>UG</t>
  </si>
  <si>
    <t>Burkart, Michael / Komor, Alexis</t>
  </si>
  <si>
    <t>1T32GM146648-01</t>
  </si>
  <si>
    <t>Chemistry-Biology Interfaces at UCSD</t>
  </si>
  <si>
    <t>2T32CA121938-16A1</t>
  </si>
  <si>
    <t>2R25MH108389-06</t>
  </si>
  <si>
    <t>2/2 GeoHealth Hub for Climate Change and Health in the Middle East and North Africa-U.S.</t>
  </si>
  <si>
    <t>1U2RTW012228-01</t>
  </si>
  <si>
    <t>2R25MH081482-16</t>
  </si>
  <si>
    <t>1T32GM145427-01</t>
  </si>
  <si>
    <t>UC San Diego Genetics Training Program</t>
  </si>
  <si>
    <t>Developing Diverse Physician-Investigator Leaders for the Future of Child Health</t>
  </si>
  <si>
    <t>Training in Bioengineering Research and Technology Development in Cardiovascular in Cardiopulmonary Health and Disease</t>
  </si>
  <si>
    <t>1T32HL160507-01A1</t>
  </si>
  <si>
    <t>2T32DK007044-41</t>
  </si>
  <si>
    <t>2T32MH018399-36</t>
  </si>
  <si>
    <t>2T15LM011271-11</t>
  </si>
  <si>
    <t>2T32DA023356-16</t>
  </si>
  <si>
    <t>Friedman, Rick / RYAN, ALLEN F</t>
  </si>
  <si>
    <t>1R25DC020173-01</t>
  </si>
  <si>
    <t>Short-Term Research training In Vision and Eye health (STRIVE)</t>
  </si>
  <si>
    <t>1T35EY033704-01</t>
  </si>
  <si>
    <t>Baxter, Sally / Zangwill, Linda</t>
  </si>
  <si>
    <t>Bouvet, Michael / Stupack, Dwayne</t>
  </si>
  <si>
    <t>BROWN, JOAN HELLER / Handel, Tracy</t>
  </si>
  <si>
    <t>5T32GM007752-44</t>
  </si>
  <si>
    <t>5T32OD017863-09</t>
  </si>
  <si>
    <t>5T32NS061847-13</t>
  </si>
  <si>
    <t>5T32DK007202-46</t>
  </si>
  <si>
    <t>5T32HL086344-14</t>
  </si>
  <si>
    <t>5T32GM13335-03</t>
  </si>
  <si>
    <t>5T32DA031098-12</t>
  </si>
  <si>
    <t>5T32GM127235-05</t>
  </si>
  <si>
    <t>5T32GM007198-48</t>
  </si>
  <si>
    <t>5T32GM139795-02</t>
  </si>
  <si>
    <t>5T32AG066596-03</t>
  </si>
  <si>
    <t>Koo, Edward H. / Brewer, James</t>
  </si>
  <si>
    <t>KELSOE, JOHN R. / SHIH, PEI-AN (Betty)</t>
  </si>
  <si>
    <t>5T32AG058529-04</t>
  </si>
  <si>
    <t>Letendre, Scott L. / Gianella Weibel, Sara</t>
  </si>
  <si>
    <t>OHNO-MACHADO, LUCILA / Hekler, Eric</t>
  </si>
  <si>
    <t>Patel, Hemal / Roth, David M.</t>
  </si>
  <si>
    <t>5T32DK007541-35</t>
  </si>
  <si>
    <t>5T32NS007220-39</t>
  </si>
  <si>
    <t>5T32GM139790-02</t>
  </si>
  <si>
    <t>5T32HD087978-07</t>
  </si>
  <si>
    <t>Tremoulet, Adriana / Nizet, Victor</t>
  </si>
  <si>
    <t>Twamley, Elizabeth W.</t>
  </si>
  <si>
    <t>5T32MH019934-29</t>
  </si>
  <si>
    <t>5T32EY026590-07</t>
  </si>
  <si>
    <t>5R25EB023839-04</t>
  </si>
  <si>
    <t>Letendre, Scott / Dilip, Jeste</t>
  </si>
  <si>
    <t>1R25GM146014-01</t>
  </si>
  <si>
    <t>2K12GM068524-20</t>
  </si>
  <si>
    <t>5K12HL141956-05</t>
  </si>
  <si>
    <t>5KL2TR001444-08</t>
  </si>
  <si>
    <t>Building a Respectful, Inclusive Culture</t>
  </si>
  <si>
    <t>2T32CA067754</t>
  </si>
  <si>
    <t>Moore's</t>
  </si>
  <si>
    <t xml:space="preserve">MARTIN, NATASHA / STRATHDEE, STEFFANIE </t>
  </si>
  <si>
    <t>Murphy, James / Halter, Christopher</t>
  </si>
  <si>
    <t xml:space="preserve">Radiation Oncology </t>
  </si>
  <si>
    <t>University of California San Diego Outreach Program To Inspire Minority and Underrepresented Students (OPTIMUS)</t>
  </si>
  <si>
    <t>1R25CA274175-01</t>
  </si>
  <si>
    <t>2T32HL079891-16A1</t>
  </si>
  <si>
    <t>Guma, Monica</t>
  </si>
  <si>
    <t>Moore, Alison</t>
  </si>
  <si>
    <t>5T32MH122376-03</t>
  </si>
  <si>
    <t>FAIR DOs: Findable, Accessible, Interoperable, Reusable Development of Open Simulation</t>
  </si>
  <si>
    <t>1R25DK130611-01A1</t>
  </si>
  <si>
    <t>MARTONE, MARYANN E</t>
  </si>
  <si>
    <t>Undergrad</t>
  </si>
  <si>
    <t>Moore's Cancer Center</t>
  </si>
  <si>
    <t>5T32AI007384-32</t>
  </si>
  <si>
    <t>5T32AI007469-28</t>
  </si>
  <si>
    <t>5R25AG066594-03</t>
  </si>
  <si>
    <t>5T32EB005970-15</t>
  </si>
  <si>
    <t>5R25CA221779-04</t>
  </si>
  <si>
    <t>5K12HD001259-23</t>
  </si>
  <si>
    <t>5T32EB009380-14</t>
  </si>
  <si>
    <t>5T35AG026757-18</t>
  </si>
  <si>
    <t>5T32AI007036-42</t>
  </si>
  <si>
    <t>5T32HL007444-40</t>
  </si>
  <si>
    <t>5R25MH101072-10</t>
  </si>
  <si>
    <t>5R25NS117367-03</t>
  </si>
  <si>
    <t>5R25AI147376-03</t>
  </si>
  <si>
    <t>2T32CA067754 -26</t>
  </si>
  <si>
    <t>2K12EY024225-07</t>
  </si>
  <si>
    <t>5R25NS119707-03</t>
  </si>
  <si>
    <t>Hekler, Eric / Sitapati, Amy</t>
  </si>
  <si>
    <t>Mentored Career Development Program</t>
  </si>
  <si>
    <t>San Diego IRACDA Scholars Program</t>
  </si>
  <si>
    <t>Nemati, Shamim</t>
  </si>
  <si>
    <t>5R25HL145817-05</t>
  </si>
  <si>
    <t>MARC at University of California, San Diego</t>
  </si>
  <si>
    <t xml:space="preserve">1T34GM149445-01  </t>
  </si>
  <si>
    <t>5T35EY033704-02</t>
  </si>
  <si>
    <t>Ghosh, Pradipta / Eckmann, Lars</t>
  </si>
  <si>
    <t>Jin, Yishi</t>
  </si>
  <si>
    <t>5T32AR064194-10</t>
  </si>
  <si>
    <t>Developing a Diverse Next Generation of Leaders in Respiratory Science</t>
  </si>
  <si>
    <t>1T32HL166127-01</t>
  </si>
  <si>
    <t>2T32HD007203-41</t>
  </si>
  <si>
    <t xml:space="preserve">SIGURDSON, CHRISTINA </t>
  </si>
  <si>
    <t>2T32DK007044-42</t>
  </si>
  <si>
    <t>5T32CA009523-36</t>
  </si>
  <si>
    <t>5R25TW010026-08</t>
  </si>
  <si>
    <t>5R25HG011022-04</t>
  </si>
  <si>
    <t>2R25MH108389-07</t>
  </si>
  <si>
    <t>5K12HD105271-03</t>
  </si>
  <si>
    <t>UCSD Biomedical Scientist Career Development Program in Glycoscience</t>
  </si>
  <si>
    <t>5U2RTW012228-02</t>
  </si>
  <si>
    <t>5KL2TR001444-09</t>
  </si>
  <si>
    <t>PATHWAYS IN BIOLOGICAL SCIENCES TRAINING PROGRAM (PIBS)</t>
  </si>
  <si>
    <t>5T32AG058529-05</t>
  </si>
  <si>
    <t>Sicklick, Jason</t>
  </si>
  <si>
    <t>Surgery</t>
  </si>
  <si>
    <t>Surgical Oncologists as Scientists (SOAS) Training Program</t>
  </si>
  <si>
    <t>Han, Benjamin / Lee, Ellen</t>
  </si>
  <si>
    <t>SIGURDSON, CHRISTINA / Ernst, Peter</t>
  </si>
  <si>
    <t>5T32OD017863-10</t>
  </si>
  <si>
    <t>5T32MH019934-30</t>
  </si>
  <si>
    <t>SHIH, PEI-AN (Betty)</t>
  </si>
  <si>
    <t>5T32NS007220-40</t>
  </si>
  <si>
    <t>5R25MH108389-07</t>
  </si>
  <si>
    <t>KOMIVES, ELIZABETH A. / Zhang, Jin</t>
  </si>
  <si>
    <t>Bloodgood, Brenda</t>
  </si>
  <si>
    <t>5T32HL086344-15</t>
  </si>
  <si>
    <t>5R25CA221779-05</t>
  </si>
  <si>
    <t>Hampton, Randolph / Daugherty, Matthew / Pasquinelli, Amy</t>
  </si>
  <si>
    <t>JUAVINETT, ASHLEY LAUREN / Bloodgood, Brenda</t>
  </si>
  <si>
    <t>SUBRAMANIAM, SHANKAR  / Bafna, Vineet / Gaasterland, Theresa</t>
  </si>
  <si>
    <t>Trejo, Joann  / Reznik, Vivian / Ross, Robert</t>
  </si>
  <si>
    <t>ROSS, ROBERT SCOTT / Chen, Ju</t>
  </si>
  <si>
    <t>MCCULLOCH, ANDREW D. / Christman, Karen / Schmid-Schoenbein, Geert</t>
  </si>
  <si>
    <t>Martone, Maryann E. / Boron, Walter F.</t>
  </si>
  <si>
    <t>Malhotra, Atul / Crotty, Laura / Sun, Xi / Yuan, Jason</t>
  </si>
  <si>
    <t>Letendre, Scott / Sunderman, Erin / Moore, David</t>
  </si>
  <si>
    <t>Hekler, Eric / Sitapati, Amy / Wells, Kristen / Politis, Dimitris</t>
  </si>
  <si>
    <t>UCSD Future Faculty of Cardiovascular Sciences (FOCUS)</t>
  </si>
  <si>
    <t>2R25HL145817-06</t>
  </si>
  <si>
    <t>5U2RTW012228-03</t>
  </si>
  <si>
    <t>Eckmann, Lars / Ghosh, Pradipta</t>
  </si>
  <si>
    <t>Hsiao, Albert</t>
  </si>
  <si>
    <t>5T35EY033704-03</t>
  </si>
  <si>
    <t>2T32AR064194-11</t>
  </si>
  <si>
    <t>5T32DK007044-43</t>
  </si>
  <si>
    <t>5T32CA009523-37</t>
  </si>
  <si>
    <t>5R25HG011022-05</t>
  </si>
  <si>
    <t>5K12HD105271-04</t>
  </si>
  <si>
    <t xml:space="preserve">Majithia, Amit / Gaulton, Kyle </t>
  </si>
  <si>
    <t>5R25TW010026-09</t>
  </si>
  <si>
    <t>5KL2TR001444-10</t>
  </si>
  <si>
    <t>5T32AG066596-05</t>
  </si>
  <si>
    <t>5T32HL166127-02</t>
  </si>
  <si>
    <t>5T32HD007203-42</t>
  </si>
  <si>
    <t>5T32EY026590-09</t>
  </si>
  <si>
    <t>5T34GM149445-02</t>
  </si>
  <si>
    <t>Scholars</t>
  </si>
  <si>
    <t>5T32HD087978-09</t>
  </si>
  <si>
    <t>Cellular and Molecular Pharmacology Training Program</t>
  </si>
  <si>
    <t>1T32GM153123-01</t>
  </si>
  <si>
    <t>2T32EB005970-16A1</t>
  </si>
  <si>
    <t>PSYCHIATRY RESEARCH RESIDENCY TRAINING TRACK</t>
  </si>
  <si>
    <t>5T32HL007444-42</t>
  </si>
  <si>
    <t>5T32NS061847-15</t>
  </si>
  <si>
    <t>5T32CA121938-18</t>
  </si>
  <si>
    <t>5T32AI007469-30</t>
  </si>
  <si>
    <t>5T32GM146648-03</t>
  </si>
  <si>
    <t>5R25MH081482-18</t>
  </si>
  <si>
    <t>5R25DC020173-03</t>
  </si>
  <si>
    <t>5K12HD001259-25</t>
  </si>
  <si>
    <t>5T35AG026757-20</t>
  </si>
  <si>
    <t>5T32DA031098-14</t>
  </si>
  <si>
    <t>5T32GM007198-50</t>
  </si>
  <si>
    <t>5T32GM139795-04</t>
  </si>
  <si>
    <t>5T32DA023356-18</t>
  </si>
  <si>
    <t>5R25DK130611-03</t>
  </si>
  <si>
    <t>5T32HL160507-03</t>
  </si>
  <si>
    <t>5T15LM011271-13</t>
  </si>
  <si>
    <t>5T32GM121318-07</t>
  </si>
  <si>
    <t>5T32MH018399-38</t>
  </si>
  <si>
    <t>5T32CA275782-02</t>
  </si>
  <si>
    <t>5T32GM139790-04</t>
  </si>
  <si>
    <t>52R25MH101072-12</t>
  </si>
  <si>
    <t>5K12GM068524-22</t>
  </si>
  <si>
    <t>5R25GM146014-03</t>
  </si>
  <si>
    <t>5R25NS117367-05</t>
  </si>
  <si>
    <t>5R25AI147376-05</t>
  </si>
  <si>
    <t>5T32CA067754 -28</t>
  </si>
  <si>
    <t>5K12EY024225-09</t>
  </si>
  <si>
    <t>The Training Core for The San Diego Regional Network Award for Kidney, Urologic, and Hematologic Research Training</t>
  </si>
  <si>
    <t>1TL1DK143272-01</t>
  </si>
  <si>
    <t xml:space="preserve">Rifkin, Dena </t>
  </si>
  <si>
    <t>5T32HL079891-18</t>
  </si>
  <si>
    <t>5T32GM145427-03</t>
  </si>
  <si>
    <t>5T32GM133351-05</t>
  </si>
  <si>
    <t>5T32MH122376-05</t>
  </si>
  <si>
    <t>5T32AI007384-34</t>
  </si>
  <si>
    <t>Moore, David / ludicello, Jennifer</t>
  </si>
  <si>
    <t>5T32AI007036-44</t>
  </si>
  <si>
    <t>Yang, Jing / Donoghue, Daniel</t>
  </si>
  <si>
    <t>5R25AG066594-05</t>
  </si>
  <si>
    <t>5R25CA274175-03</t>
  </si>
  <si>
    <t>2T32EB009380-16</t>
  </si>
  <si>
    <t>5R25NS119707-05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</si>
</sst>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trike/>
      <sz val="10"/>
      <name val="Calibri"/>
      <family val="2"/>
    </font>
    <font>
      <strike/>
      <sz val="11"/>
      <name val="Calibri"/>
      <family val="2"/>
    </font>
    <font>
      <sz val="11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/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4" fillId="0" borderId="1" xfId="0" applyFont="1" applyFill="1" applyBorder="1" applyAlignment="1">
      <alignment horizontal="left" vertical="top"/>
    </xf>
    <xf numFmtId="0" fontId="5" fillId="0" borderId="0" xfId="0" applyFont="1" applyFill="1" applyBorder="1"/>
    <xf numFmtId="14" fontId="5" fillId="0" borderId="0" xfId="0" applyNumberFormat="1" applyFont="1" applyFill="1" applyBorder="1"/>
    <xf numFmtId="0" fontId="6" fillId="0" borderId="0" xfId="0" applyFont="1" applyFill="1" applyBorder="1"/>
    <xf numFmtId="14" fontId="6" fillId="0" borderId="0" xfId="0" applyNumberFormat="1" applyFont="1" applyFill="1" applyBorder="1"/>
    <xf numFmtId="0" fontId="7" fillId="0" borderId="0" xfId="0" applyFont="1" applyFill="1"/>
    <xf numFmtId="0" fontId="4" fillId="0" borderId="2" xfId="0" applyFont="1" applyFill="1" applyBorder="1" applyAlignment="1">
      <alignment horizontal="left" vertical="top"/>
    </xf>
    <xf numFmtId="14" fontId="5" fillId="0" borderId="1" xfId="0" applyNumberFormat="1" applyFont="1" applyFill="1" applyBorder="1"/>
    <xf numFmtId="0" fontId="5" fillId="0" borderId="1" xfId="0" applyFont="1" applyFill="1" applyBorder="1"/>
    <xf numFmtId="0" fontId="8" fillId="0" borderId="0" xfId="0" applyFont="1" applyFill="1" applyBorder="1"/>
    <xf numFmtId="14" fontId="8" fillId="0" borderId="0" xfId="0" applyNumberFormat="1" applyFont="1" applyFill="1" applyBorder="1"/>
    <xf numFmtId="0" fontId="9" fillId="0" borderId="1" xfId="0" applyFont="1" applyFill="1" applyBorder="1" applyAlignment="1">
      <alignment horizontal="left" vertical="top"/>
    </xf>
    <xf numFmtId="0" fontId="0" fillId="0" borderId="0" xfId="0" applyFont="1" applyFill="1"/>
    <xf numFmtId="14" fontId="10" fillId="0" borderId="0" xfId="0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/>
    <xf numFmtId="1" fontId="9" fillId="0" borderId="1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8" fillId="0" borderId="3" xfId="0" applyFont="1" applyFill="1" applyBorder="1"/>
    <xf numFmtId="14" fontId="8" fillId="0" borderId="2" xfId="0" applyNumberFormat="1" applyFont="1" applyFill="1" applyBorder="1"/>
    <xf numFmtId="0" fontId="9" fillId="0" borderId="2" xfId="0" applyFont="1" applyFill="1" applyBorder="1" applyAlignment="1">
      <alignment horizontal="left" vertical="top"/>
    </xf>
    <xf numFmtId="14" fontId="8" fillId="0" borderId="1" xfId="0" applyNumberFormat="1" applyFont="1" applyFill="1" applyBorder="1"/>
    <xf numFmtId="0" fontId="0" fillId="0" borderId="0" xfId="0" applyFont="1" applyAlignment="1">
      <alignment horizontal="left" vertical="top"/>
    </xf>
    <xf numFmtId="0" fontId="8" fillId="0" borderId="2" xfId="0" applyFont="1" applyFill="1" applyBorder="1"/>
    <xf numFmtId="0" fontId="12" fillId="0" borderId="0" xfId="0" applyFont="1" applyFill="1" applyBorder="1"/>
    <xf numFmtId="14" fontId="12" fillId="0" borderId="0" xfId="0" applyNumberFormat="1" applyFont="1" applyFill="1" applyBorder="1"/>
    <xf numFmtId="0" fontId="13" fillId="0" borderId="1" xfId="0" applyFont="1" applyFill="1" applyBorder="1" applyAlignment="1">
      <alignment horizontal="left" vertical="top"/>
    </xf>
    <xf numFmtId="0" fontId="12" fillId="0" borderId="1" xfId="0" applyFont="1" applyFill="1" applyBorder="1"/>
    <xf numFmtId="0" fontId="12" fillId="0" borderId="0" xfId="0" applyFont="1" applyFill="1" applyBorder="1" applyAlignment="1">
      <alignment horizontal="left" vertical="top"/>
    </xf>
    <xf numFmtId="14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Fill="1"/>
    <xf numFmtId="1" fontId="13" fillId="0" borderId="1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 wrapText="1"/>
    </xf>
    <xf numFmtId="14" fontId="12" fillId="0" borderId="2" xfId="0" applyNumberFormat="1" applyFont="1" applyFill="1" applyBorder="1"/>
    <xf numFmtId="0" fontId="13" fillId="0" borderId="2" xfId="0" applyFont="1" applyFill="1" applyBorder="1" applyAlignment="1">
      <alignment horizontal="left" vertical="top"/>
    </xf>
    <xf numFmtId="14" fontId="12" fillId="0" borderId="1" xfId="0" applyNumberFormat="1" applyFont="1" applyFill="1" applyBorder="1"/>
    <xf numFmtId="0" fontId="12" fillId="0" borderId="2" xfId="0" applyFont="1" applyFill="1" applyBorder="1"/>
    <xf numFmtId="0" fontId="12" fillId="0" borderId="3" xfId="0" applyFont="1" applyFill="1" applyBorder="1"/>
    <xf numFmtId="0" fontId="12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14" fillId="0" borderId="0" xfId="0" applyFont="1" applyFill="1"/>
    <xf numFmtId="14" fontId="12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14" fontId="18" fillId="0" borderId="0" xfId="0" applyNumberFormat="1" applyFont="1" applyFill="1"/>
    <xf numFmtId="0" fontId="17" fillId="0" borderId="4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4" fillId="0" borderId="6" xfId="0" applyFont="1" applyFill="1" applyBorder="1"/>
    <xf numFmtId="14" fontId="14" fillId="0" borderId="6" xfId="0" applyNumberFormat="1" applyFont="1" applyFill="1" applyBorder="1"/>
    <xf numFmtId="0" fontId="14" fillId="0" borderId="6" xfId="0" applyFont="1" applyFill="1" applyBorder="1" applyAlignment="1">
      <alignment horizontal="center"/>
    </xf>
    <xf numFmtId="0" fontId="15" fillId="0" borderId="5" xfId="0" applyFont="1" applyFill="1" applyBorder="1"/>
    <xf numFmtId="14" fontId="15" fillId="0" borderId="5" xfId="0" applyNumberFormat="1" applyFont="1" applyFill="1" applyBorder="1"/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14" fontId="15" fillId="2" borderId="5" xfId="0" applyNumberFormat="1" applyFont="1" applyFill="1" applyBorder="1"/>
    <xf numFmtId="0" fontId="15" fillId="0" borderId="6" xfId="0" applyFont="1" applyFill="1" applyBorder="1"/>
    <xf numFmtId="0" fontId="15" fillId="0" borderId="0" xfId="0" applyFont="1" applyFill="1" applyAlignment="1">
      <alignment vertical="top"/>
    </xf>
    <xf numFmtId="0" fontId="15" fillId="0" borderId="5" xfId="0" applyFont="1" applyFill="1" applyBorder="1" applyAlignment="1">
      <alignment vertical="top"/>
    </xf>
    <xf numFmtId="0" fontId="15" fillId="0" borderId="5" xfId="0" applyFont="1" applyFill="1" applyBorder="1" applyAlignment="1">
      <alignment vertical="top" wrapText="1"/>
    </xf>
    <xf numFmtId="14" fontId="15" fillId="0" borderId="5" xfId="0" applyNumberFormat="1" applyFont="1" applyFill="1" applyBorder="1" applyAlignment="1">
      <alignment vertical="top"/>
    </xf>
    <xf numFmtId="0" fontId="15" fillId="0" borderId="5" xfId="0" applyFont="1" applyFill="1" applyBorder="1" applyAlignment="1">
      <alignment horizontal="center" vertical="top"/>
    </xf>
    <xf numFmtId="0" fontId="15" fillId="0" borderId="0" xfId="0" applyFont="1" applyFill="1" applyBorder="1"/>
    <xf numFmtId="0" fontId="14" fillId="0" borderId="5" xfId="0" applyFont="1" applyFill="1" applyBorder="1"/>
    <xf numFmtId="0" fontId="15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0" xfId="0" applyFont="1" applyAlignment="1">
      <alignment wrapText="1"/>
    </xf>
    <xf numFmtId="0" fontId="19" fillId="0" borderId="0" xfId="0" applyFont="1"/>
    <xf numFmtId="0" fontId="15" fillId="2" borderId="5" xfId="0" applyFont="1" applyFill="1" applyBorder="1"/>
    <xf numFmtId="0" fontId="20" fillId="0" borderId="5" xfId="0" applyFont="1" applyFill="1" applyBorder="1"/>
    <xf numFmtId="0" fontId="20" fillId="0" borderId="6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6" fillId="0" borderId="5" xfId="0" applyFont="1" applyFill="1" applyBorder="1"/>
    <xf numFmtId="14" fontId="16" fillId="0" borderId="5" xfId="0" applyNumberFormat="1" applyFont="1" applyFill="1" applyBorder="1"/>
    <xf numFmtId="14" fontId="16" fillId="2" borderId="5" xfId="0" applyNumberFormat="1" applyFont="1" applyFill="1" applyBorder="1"/>
    <xf numFmtId="0" fontId="16" fillId="0" borderId="5" xfId="0" applyFont="1" applyFill="1" applyBorder="1" applyAlignment="1">
      <alignment horizontal="center"/>
    </xf>
    <xf numFmtId="0" fontId="16" fillId="2" borderId="5" xfId="0" applyFont="1" applyFill="1" applyBorder="1"/>
    <xf numFmtId="0" fontId="15" fillId="0" borderId="0" xfId="0" applyFont="1" applyBorder="1" applyAlignment="1">
      <alignment wrapText="1"/>
    </xf>
    <xf numFmtId="0" fontId="14" fillId="0" borderId="0" xfId="0" applyFont="1"/>
    <xf numFmtId="0" fontId="14" fillId="0" borderId="5" xfId="0" applyFont="1" applyBorder="1" applyAlignment="1">
      <alignment wrapText="1"/>
    </xf>
    <xf numFmtId="14" fontId="14" fillId="0" borderId="5" xfId="0" applyNumberFormat="1" applyFont="1" applyFill="1" applyBorder="1"/>
    <xf numFmtId="0" fontId="14" fillId="0" borderId="5" xfId="0" applyFont="1" applyFill="1" applyBorder="1" applyAlignment="1">
      <alignment horizontal="center"/>
    </xf>
    <xf numFmtId="0" fontId="14" fillId="0" borderId="0" xfId="0" applyFont="1" applyFill="1" applyBorder="1"/>
    <xf numFmtId="0" fontId="21" fillId="0" borderId="0" xfId="0" applyFont="1" applyFill="1" applyBorder="1"/>
    <xf numFmtId="0" fontId="15" fillId="0" borderId="5" xfId="0" applyFont="1" applyBorder="1"/>
    <xf numFmtId="0" fontId="16" fillId="0" borderId="0" xfId="0" applyFont="1" applyFill="1" applyBorder="1"/>
    <xf numFmtId="0" fontId="15" fillId="0" borderId="5" xfId="0" applyFont="1" applyFill="1" applyBorder="1" applyAlignment="1"/>
    <xf numFmtId="43" fontId="14" fillId="0" borderId="0" xfId="1" applyFont="1" applyFill="1"/>
    <xf numFmtId="44" fontId="14" fillId="0" borderId="0" xfId="2" applyFont="1" applyFill="1"/>
    <xf numFmtId="0" fontId="21" fillId="0" borderId="0" xfId="0" applyFont="1" applyFill="1"/>
    <xf numFmtId="0" fontId="21" fillId="0" borderId="5" xfId="0" applyFont="1" applyFill="1" applyBorder="1"/>
    <xf numFmtId="14" fontId="21" fillId="0" borderId="5" xfId="0" applyNumberFormat="1" applyFont="1" applyFill="1" applyBorder="1"/>
    <xf numFmtId="0" fontId="21" fillId="0" borderId="5" xfId="0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126"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outline val="0"/>
        <shadow val="0"/>
        <u val="none"/>
        <vertAlign val="baseline"/>
        <color auto="1"/>
        <name val="Calibri"/>
      </font>
      <numFmt numFmtId="19" formatCode="m/d/yyyy"/>
      <fill>
        <patternFill patternType="none">
          <fgColor indexed="64"/>
          <bgColor auto="1"/>
        </patternFill>
      </fill>
    </dxf>
    <dxf>
      <font>
        <b val="0"/>
        <outline val="0"/>
        <shadow val="0"/>
        <u val="none"/>
        <vertAlign val="baseline"/>
        <color auto="1"/>
        <name val="Calibri"/>
        <scheme val="none"/>
      </font>
      <numFmt numFmtId="19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 val="0"/>
      </font>
    </dxf>
    <dxf>
      <font>
        <b val="0"/>
        <outline val="0"/>
        <shadow val="0"/>
        <u val="none"/>
        <vertAlign val="baseline"/>
        <color auto="1"/>
        <name val="Calibri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m/d/yyyy"/>
      <fill>
        <patternFill patternType="none">
          <fgColor rgb="FF000000"/>
          <bgColor rgb="FFFFFF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  <horizontal style="thin">
          <color rgb="FF9BC2E6"/>
        </horizontal>
      </border>
    </dxf>
  </dxfs>
  <tableStyles count="2" defaultTableStyle="TableStyleMedium2" defaultPivotStyle="PivotStyleLight16">
    <tableStyle name="TableStyleMedium2 2" pivot="0" count="7" xr9:uid="{00000000-0011-0000-FFFF-FFFF00000000}">
      <tableStyleElement type="wholeTable" dxfId="125"/>
      <tableStyleElement type="headerRow" dxfId="124"/>
      <tableStyleElement type="totalRow" dxfId="123"/>
      <tableStyleElement type="firstColumn" dxfId="122"/>
      <tableStyleElement type="lastColumn" dxfId="121"/>
      <tableStyleElement type="firstRowStripe" dxfId="120"/>
      <tableStyleElement type="firstColumnStripe" dxfId="119"/>
    </tableStyle>
    <tableStyle name="TableStyleMedium2 3" pivot="0" count="7" xr9:uid="{00000000-0011-0000-FFFF-FFFF01000000}">
      <tableStyleElement type="wholeTable" dxfId="118"/>
      <tableStyleElement type="headerRow" dxfId="117"/>
      <tableStyleElement type="totalRow" dxfId="116"/>
      <tableStyleElement type="firstColumn" dxfId="115"/>
      <tableStyleElement type="lastColumn" dxfId="114"/>
      <tableStyleElement type="firstRowStripe" dxfId="113"/>
      <tableStyleElement type="firstColumnStripe" dxfId="1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nknown" refreshedDate="45100.472605208335" createdVersion="6" refreshedVersion="6" minRefreshableVersion="3" recordCount="69" xr:uid="{00000000-000A-0000-FFFF-FFFF00000000}">
  <cacheSource type="worksheet">
    <worksheetSource ref="A1:L67" sheet="2023"/>
  </cacheSource>
  <cacheFields count="11">
    <cacheField name="Project Title" numFmtId="0">
      <sharedItems/>
    </cacheField>
    <cacheField name="Project Number" numFmtId="0">
      <sharedItems/>
    </cacheField>
    <cacheField name="Project Start Date" numFmtId="14">
      <sharedItems containsSemiMixedTypes="0" containsNonDate="0" containsDate="1" containsString="0" minDate="1975-07-01T00:00:00" maxDate="2023-07-02T00:00:00"/>
    </cacheField>
    <cacheField name="Project End Date" numFmtId="14">
      <sharedItems containsSemiMixedTypes="0" containsNonDate="0" containsDate="1" containsString="0" minDate="2023-06-30T00:00:00" maxDate="2028-07-01T00:00:00"/>
    </cacheField>
    <cacheField name="PI " numFmtId="0">
      <sharedItems/>
    </cacheField>
    <cacheField name="UG" numFmtId="0">
      <sharedItems containsSemiMixedTypes="0" containsString="0" containsNumber="1" containsInteger="1" minValue="0" maxValue="30"/>
    </cacheField>
    <cacheField name="Pre" numFmtId="0">
      <sharedItems containsSemiMixedTypes="0" containsString="0" containsNumber="1" containsInteger="1" minValue="0" maxValue="25"/>
    </cacheField>
    <cacheField name="Post" numFmtId="0">
      <sharedItems containsSemiMixedTypes="0" containsString="0" containsNumber="1" containsInteger="1" minValue="0" maxValue="15"/>
    </cacheField>
    <cacheField name="Short" numFmtId="0">
      <sharedItems containsSemiMixedTypes="0" containsString="0" containsNumber="1" containsInteger="1" minValue="0" maxValue="18"/>
    </cacheField>
    <cacheField name="Department" numFmtId="0">
      <sharedItems/>
    </cacheField>
    <cacheField name="VC Area" numFmtId="0">
      <sharedItems count="2">
        <s v="Health Sciences"/>
        <s v="General Campu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">
  <r>
    <s v="2/2 GeoHealth Hub for Climate Change and Health in the Middle East and North Africa-U.S."/>
    <s v="5U2RTW012228-02"/>
    <d v="2022-06-01T00:00:00"/>
    <d v="2027-02-28T00:00:00"/>
    <s v="AL-DELAIMY, WAEL K"/>
    <n v="0"/>
    <n v="0"/>
    <n v="0"/>
    <n v="0"/>
    <s v="FAMILY MEDICINE"/>
    <x v="0"/>
  </r>
  <r>
    <s v="THE RESEARCH ETHICS EDUCATION PROGRAM IN JORDAN"/>
    <s v="5R25TW010026-08"/>
    <d v="2015-05-01T00:00:00"/>
    <d v="2026-03-31T00:00:00"/>
    <s v="AL-DELAIMY, WAEL K"/>
    <n v="0"/>
    <n v="0"/>
    <n v="0"/>
    <n v="0"/>
    <s v="FAMILY MEDICINE"/>
    <x v="0"/>
  </r>
  <r>
    <s v="UCSD INTEGRATED CARDIOVASCULAR EPIDEMIOLOGY FELLOWSHIP"/>
    <s v="2T32HL079891-16A1"/>
    <d v="2007-05-01T00:00:00"/>
    <d v="2027-08-31T00:00:00"/>
    <s v="Allison, Matthew A."/>
    <n v="0"/>
    <n v="2"/>
    <n v="4"/>
    <n v="0"/>
    <s v="FAMILY MEDICINE"/>
    <x v="0"/>
  </r>
  <r>
    <s v="Short-Term Research training In Vision and Eye health (STRIVE)"/>
    <s v="5T35EY033704-02"/>
    <d v="2022-05-01T00:00:00"/>
    <d v="2027-03-31T00:00:00"/>
    <s v="Baxter, Sally / Zangwill, Linda"/>
    <n v="0"/>
    <n v="0"/>
    <n v="0"/>
    <n v="8"/>
    <s v="Ophthalmology"/>
    <x v="0"/>
  </r>
  <r>
    <s v="UCSD CANCER CENTER TRAINING PROGRAM IN DRUG DEVELOPMENT"/>
    <s v="2T32CA121938-16A1"/>
    <d v="2006-07-01T00:00:00"/>
    <d v="2027-06-30T00:00:00"/>
    <s v="Bouvet, Michael / Stupack, Dwayne"/>
    <n v="0"/>
    <n v="0"/>
    <n v="8"/>
    <n v="0"/>
    <s v="Cancer Center "/>
    <x v="0"/>
  </r>
  <r>
    <s v="TRAINING IN MOLECULAR AND CELL BIOLOGY OF ALLERGY"/>
    <s v="5T32AI007469-28"/>
    <d v="1994-09-30T00:00:00"/>
    <d v="2025-06-30T00:00:00"/>
    <s v="BROIDE, DAVID H"/>
    <n v="0"/>
    <n v="0"/>
    <n v="5"/>
    <n v="0"/>
    <s v="Medicine"/>
    <x v="0"/>
  </r>
  <r>
    <s v="GRADUATE TRAINING IN CELLULAR AND MOLECULAR PHARMACOLOGY"/>
    <s v="5T32GM007752-44"/>
    <d v="1979-07-01T00:00:00"/>
    <d v="2024-06-30T00:00:00"/>
    <s v="BROWN, JOAN HELLER / Handel, Tracy"/>
    <n v="0"/>
    <n v="15"/>
    <n v="0"/>
    <n v="0"/>
    <s v="PHARMACOLOGY"/>
    <x v="0"/>
  </r>
  <r>
    <s v="Chemistry-Biology Interfaces at UCSD"/>
    <s v="1T32GM146648-01"/>
    <d v="2022-07-01T00:00:00"/>
    <d v="2027-06-30T00:00:00"/>
    <s v="Burkart, Michael / Komor, Alexis"/>
    <n v="0"/>
    <n v="4"/>
    <n v="0"/>
    <n v="0"/>
    <s v="Chemistry and Biochemistry"/>
    <x v="1"/>
  </r>
  <r>
    <s v="INTERDISCIPLINARY RESEARCH FELLOWSHIP IN NEUROAIDS "/>
    <s v="2R25MH081482-16"/>
    <d v="2007-08-15T00:00:00"/>
    <d v="2027-05-31T00:00:00"/>
    <s v="Cherner, Mariana"/>
    <n v="0"/>
    <n v="0"/>
    <n v="4"/>
    <n v="0"/>
    <s v="PSYCHIATRY"/>
    <x v="0"/>
  </r>
  <r>
    <s v="MARC at University of California, San Diego"/>
    <s v="1T34GM149445-01  "/>
    <d v="2023-06-01T00:00:00"/>
    <d v="2028-05-31T00:00:00"/>
    <s v="DE MAIO, ANTONIO / Lawson, Mark"/>
    <n v="20"/>
    <n v="0"/>
    <n v="0"/>
    <n v="0"/>
    <s v="SURGERY"/>
    <x v="0"/>
  </r>
  <r>
    <s v="MENTORING YOUNG MINDS TO INCREASE DIVERSITY IN THE BIOMEDICAL RESEARCH"/>
    <s v="5R25GM083275-14"/>
    <d v="2008-03-01T00:00:00"/>
    <d v="2024-01-31T00:00:00"/>
    <s v="DE MAIO, ANTONIO / Lawson, Mark"/>
    <n v="30"/>
    <n v="0"/>
    <n v="0"/>
    <n v="0"/>
    <s v="SURGERY"/>
    <x v="0"/>
  </r>
  <r>
    <s v="Mentored Career Development Program"/>
    <s v="5KL2TR001444-09"/>
    <d v="2015-08-13T00:00:00"/>
    <d v="2025-04-30T00:00:00"/>
    <s v="DEPP, COLIN A."/>
    <n v="0"/>
    <n v="0"/>
    <n v="0"/>
    <n v="8"/>
    <s v="ACTRI"/>
    <x v="0"/>
  </r>
  <r>
    <s v="THE MADURA PROGRAM: MENTORSHIP FOR ADVANCING DIVERSITY IN UNDERGRADUATE RESEARCH ON AGING"/>
    <s v="5R25AG066594-03"/>
    <d v="2020-09-15T00:00:00"/>
    <d v="2025-08-25T00:00:00"/>
    <s v="EDLAND, STEVEN DYAL"/>
    <n v="22"/>
    <n v="0"/>
    <n v="0"/>
    <n v="0"/>
    <s v="FAMILY MEDICINE"/>
    <x v="0"/>
  </r>
  <r>
    <s v="Interprofessional Design and Entrepreneurship in Medical Devices at UC San Diego"/>
    <s v="5R25EB023839-04"/>
    <d v="2018-06-05T00:00:00"/>
    <d v="2024-03-31T00:00:00"/>
    <s v="Engler, Adam Jeffrey"/>
    <n v="0"/>
    <n v="0"/>
    <n v="0"/>
    <n v="0"/>
    <s v="Engineering"/>
    <x v="1"/>
  </r>
  <r>
    <s v="UCSD Biomedical Scientist Career Development Program in Glycoscience"/>
    <s v="5K12HL141956-05"/>
    <d v="2018-07-01T00:00:00"/>
    <d v="2023-06-30T00:00:00"/>
    <s v="Esko, Jeffrey / Godula, Kamil / Varki, Ajit"/>
    <n v="0"/>
    <n v="9"/>
    <n v="0"/>
    <n v="0"/>
    <s v="Cellular and Molecular Medicine"/>
    <x v="0"/>
  </r>
  <r>
    <s v="TRAINING CLINICAL SCIENTISTS IN RADIOLOGICAL IMAGING"/>
    <s v="5T32EB005970-15"/>
    <d v="2007-07-01T00:00:00"/>
    <d v="2023-06-30T00:00:00"/>
    <s v="Fowler, Kathryn/Hsiao, Albert"/>
    <n v="0"/>
    <n v="0"/>
    <n v="3"/>
    <n v="0"/>
    <s v="Radiology"/>
    <x v="0"/>
  </r>
  <r>
    <s v="OTOLARYNGOLOGY TRAINING IN IMMUNOLOGY; VIROLOGY AND MOLECULAR BIOLOGY"/>
    <s v="1R25DC020173-01"/>
    <d v="2022-07-01T00:00:00"/>
    <d v="2027-06-30T00:00:00"/>
    <s v="Friedman, Rick / RYAN, ALLEN F"/>
    <n v="0"/>
    <n v="0"/>
    <n v="2"/>
    <n v="0"/>
    <s v="SURGERY"/>
    <x v="0"/>
  </r>
  <r>
    <s v="NEUROSCIENCE GRADUATE TRAINING PROGRAM"/>
    <s v="5T32NS061847-13"/>
    <d v="2008-07-01T00:00:00"/>
    <d v="2025-06-30T00:00:00"/>
    <s v="GENTNER, TIMOTHY Q"/>
    <n v="0"/>
    <n v="10"/>
    <n v="0"/>
    <n v="0"/>
    <s v="NEUROSCIENCES"/>
    <x v="0"/>
  </r>
  <r>
    <s v="TRAINING GRANT IN GASTROENTEROLOGY "/>
    <s v="5T32DK007202-46"/>
    <d v="1976-07-01T00:00:00"/>
    <d v="2023-06-30T00:00:00"/>
    <s v="Ghosh, Pradipta / Eckmann, Lars"/>
    <n v="0"/>
    <n v="2"/>
    <n v="4"/>
    <n v="0"/>
    <s v="Medicine"/>
    <x v="0"/>
  </r>
  <r>
    <s v="BLOOD CELLS IN HEMOSTASIS AND THROMBOSIS"/>
    <s v="5T32HL086344-14"/>
    <d v="2008-05-01T00:00:00"/>
    <d v="2024-05-30T00:00:00"/>
    <s v="GINSBERG, MARK HOWARD"/>
    <n v="0"/>
    <n v="0"/>
    <n v="5"/>
    <n v="0"/>
    <s v="Medicine"/>
    <x v="0"/>
  </r>
  <r>
    <s v="RHEUMATIC DISEASES RESEARCH TRAINING GRANT"/>
    <s v="5T32AR064194-10"/>
    <d v="2013-05-09T00:00:00"/>
    <d v="2024-04-30T00:00:00"/>
    <s v="Guma, Monica"/>
    <n v="0"/>
    <n v="2"/>
    <n v="3"/>
    <n v="0"/>
    <s v="Medicine"/>
    <x v="0"/>
  </r>
  <r>
    <s v="Multidisciplinary Educational Approach to Reducing Cancer Disparities"/>
    <s v="5R25CA221779-04"/>
    <d v="2019-09-01T00:00:00"/>
    <d v="2024-08-31T00:00:00"/>
    <s v="Gutkind, Silvio/SADLER, GEORGIA"/>
    <n v="30"/>
    <n v="0"/>
    <n v="0"/>
    <n v="0"/>
    <s v="Moore's Cancer Center"/>
    <x v="0"/>
  </r>
  <r>
    <s v="UC San Diego Womens Reproductive Health Research Program"/>
    <s v="5K12HD001259-23"/>
    <d v="2021-07-01T00:00:00"/>
    <d v="2025-06-30T00:00:00"/>
    <s v="GYAMFI-BANNERMAN, CYNTHIA"/>
    <n v="0"/>
    <n v="0"/>
    <n v="0"/>
    <n v="0"/>
    <s v="Reproductive Medcine"/>
    <x v="0"/>
  </r>
  <r>
    <s v="Developing Diverse Physician-Investigator Leaders for the Future of Child Health"/>
    <s v="5K12HD105271-03"/>
    <d v="2021-04-01T00:00:00"/>
    <d v="2026-03-31T00:00:00"/>
    <s v="HADDAD, GABRIEL G"/>
    <n v="0"/>
    <n v="0"/>
    <n v="0"/>
    <n v="0"/>
    <s v="PEDIATRICS"/>
    <x v="0"/>
  </r>
  <r>
    <s v="UC San Diego Genetics Training Program"/>
    <s v="1T32GM145427-01"/>
    <d v="2022-07-01T00:00:00"/>
    <d v="2027-06-30T00:00:00"/>
    <s v="HAMILTON, BRUCE A"/>
    <n v="0"/>
    <n v="12"/>
    <n v="0"/>
    <n v="0"/>
    <s v="Cellular and Molecular Medicine"/>
    <x v="0"/>
  </r>
  <r>
    <s v="PATHWAYS IN BIOLOGICAL SCIENCES TRAINING PROGRAM (PIBS)"/>
    <s v="5T32GM13335-03"/>
    <d v="2020-07-01T00:00:00"/>
    <d v="2025-06-30T00:00:00"/>
    <s v="HAMPTON, RANDOLPH Y."/>
    <n v="0"/>
    <n v="25"/>
    <n v="0"/>
    <n v="0"/>
    <s v="BIOLOGY"/>
    <x v="1"/>
  </r>
  <r>
    <s v="TRAINING IN RESEARCH ON ADDICTIONS IN INTERDISCIPLINARY NEUROAIDS (TRAIN)"/>
    <s v="5T32DA031098-12"/>
    <d v="2011-07-01T00:00:00"/>
    <d v="2026-06-30T00:00:00"/>
    <s v="HEATON, ROBERT KERNACHAN"/>
    <n v="0"/>
    <n v="3"/>
    <n v="2"/>
    <n v="0"/>
    <s v="PSYCHIATRY"/>
    <x v="0"/>
  </r>
  <r>
    <s v="Advanced data analytics training for behavioral and social sciences research"/>
    <s v="5T32MH122376-03"/>
    <d v="2020-07-01T00:00:00"/>
    <d v="2025-06-30T00:00:00"/>
    <s v="Hekler, Eric / Sitapati, Amy"/>
    <n v="0"/>
    <n v="6"/>
    <n v="0"/>
    <n v="0"/>
    <s v="Medicine"/>
    <x v="0"/>
  </r>
  <r>
    <s v="TRAINING PROGRAM IN QUANTITATIVE INTEGRATIVE BIOLOGY "/>
    <s v="5T32GM127235-05"/>
    <d v="2018-07-01T00:00:00"/>
    <d v="2024-06-30T00:00:00"/>
    <s v="Hwa, Terence"/>
    <n v="0"/>
    <n v="6"/>
    <n v="0"/>
    <n v="0"/>
    <s v="Physics"/>
    <x v="1"/>
  </r>
  <r>
    <s v="MEDICAL SCIENTIST TRAINING PROGRAM"/>
    <s v="5T32GM007198-48"/>
    <d v="1975-07-01T00:00:00"/>
    <d v="2025-06-30T00:00:00"/>
    <s v="INSEL, PAUL A, Chi, Neil"/>
    <n v="0"/>
    <n v="24"/>
    <n v="0"/>
    <n v="0"/>
    <s v="PHARMACOLOGY"/>
    <x v="0"/>
  </r>
  <r>
    <s v="NEURAL CIRCUITS POSTDOCTORAL TRAINING PROGRAM"/>
    <s v="5T32NS007220-39"/>
    <d v="1982-07-01T00:00:00"/>
    <d v="2024-06-30T00:00:00"/>
    <s v="Jin, Yishi"/>
    <n v="0"/>
    <n v="0"/>
    <n v="4"/>
    <n v="0"/>
    <s v="BIOLOGY"/>
    <x v="1"/>
  </r>
  <r>
    <s v="PREPARING DIVERSE TRANSFER STUDENTS FOR RESEARCH CAREERS IN NEUROSCIENCE"/>
    <s v="5R25NS119707-03"/>
    <d v="2020-12-15T00:00:00"/>
    <d v="2025-11-30T00:00:00"/>
    <s v="JUAVINETT, ASHLEY LAUREN"/>
    <n v="0"/>
    <n v="0"/>
    <n v="0"/>
    <n v="0"/>
    <s v="BIOLOGY"/>
    <x v="1"/>
  </r>
  <r>
    <s v="FELLOWSHIP ON BIOLOGICAL PSYCHIATRY AND NEUROSCIENCE"/>
    <s v="2T32MH018399-36"/>
    <d v="1986-07-15T00:00:00"/>
    <d v="2027-06-30T00:00:00"/>
    <s v="KELSOE, JOHN R. / SHIH, PEI-AN (Betty)"/>
    <n v="0"/>
    <n v="0"/>
    <n v="4"/>
    <n v="0"/>
    <s v="PSYCHIATRY"/>
    <x v="0"/>
  </r>
  <r>
    <s v="MOLECULAR BIOPHYSICS TRAINING PROGRAM"/>
    <s v="5T32GM139795-02"/>
    <d v="1989-07-01T00:00:00"/>
    <d v="2026-06-30T00:00:00"/>
    <s v="KOMIVES, ELIZABETH A."/>
    <n v="0"/>
    <n v="12"/>
    <n v="0"/>
    <n v="0"/>
    <s v="Chemistry and Biochemistry"/>
    <x v="1"/>
  </r>
  <r>
    <s v="MULTIDISCIPLINARY TRAINING IN BASIC AND TRANSLATIONAL ALZHEIMER'S DISEASE RESEARCH"/>
    <s v="5T32AG066596-03"/>
    <d v="2020-05-01T00:00:00"/>
    <d v="2025-04-30T00:00:00"/>
    <s v="Koo, Edward H. / Brewer, James"/>
    <n v="0"/>
    <n v="4"/>
    <n v="4"/>
    <n v="0"/>
    <s v="NEUROSCIENCES"/>
    <x v="1"/>
  </r>
  <r>
    <s v="Improving the Health of Aging Women and Men"/>
    <s v="5T32AG058529-05"/>
    <d v="2019-05-01T00:00:00"/>
    <d v="2024-04-30T00:00:00"/>
    <s v="LaCroix, Andrea Z."/>
    <n v="0"/>
    <n v="2"/>
    <n v="2"/>
    <n v="0"/>
    <s v="FAMILY MEDICINE"/>
    <x v="0"/>
  </r>
  <r>
    <s v="SUSTAINED TRAINING IN AGING AND HIV RESEARCH (STAHR)"/>
    <s v="2R25MH108389-07"/>
    <d v="2016-04-01T00:00:00"/>
    <d v="2027-03-31T00:00:00"/>
    <s v="Letendre, Scott / Dilip, Jeste"/>
    <n v="0"/>
    <n v="0"/>
    <n v="0"/>
    <n v="4"/>
    <s v="PSYCHIATRY"/>
    <x v="0"/>
  </r>
  <r>
    <s v="Hope Training Grant"/>
    <s v="5T32AI007384-32"/>
    <d v="1990-08-01T00:00:00"/>
    <d v="2026-08-31T00:00:00"/>
    <s v="Letendre, Scott L. / Gianella Weibel, Sara"/>
    <n v="0"/>
    <n v="0"/>
    <n v="6"/>
    <n v="0"/>
    <s v="Medicine"/>
    <x v="0"/>
  </r>
  <r>
    <s v="Developing a Diverse Next Generation of Leaders in Respiratory Science"/>
    <s v="1T32HL166127-01"/>
    <d v="2023-06-01T00:00:00"/>
    <d v="2028-05-31T00:00:00"/>
    <s v="MALHOTRA, ATUL  "/>
    <n v="0"/>
    <n v="0"/>
    <n v="6"/>
    <n v="0"/>
    <s v="Medicine"/>
    <x v="0"/>
  </r>
  <r>
    <s v="TRAINING PROGRAM IN SUBSTANCE USE; HIV AND RELATED INFECTIONS"/>
    <s v="2T32DA023356-16"/>
    <d v="2007-07-05T00:00:00"/>
    <d v="2027-06-30T00:00:00"/>
    <s v="MARTIN, NATASHA / STRATHDEE, STEFFANIE "/>
    <n v="0"/>
    <n v="4"/>
    <n v="4"/>
    <n v="0"/>
    <s v="FAMILY MEDICINE"/>
    <x v="0"/>
  </r>
  <r>
    <s v="FAIR DOs: Findable, Accessible, Interoperable, Reusable Development of Open Simulation"/>
    <s v="1R25DK130611-01A1"/>
    <d v="2022-09-01T00:00:00"/>
    <d v="2027-06-30T00:00:00"/>
    <s v="MARTONE, MARYANN E"/>
    <n v="0"/>
    <n v="0"/>
    <n v="0"/>
    <n v="0"/>
    <s v="NEUROSCIENCES"/>
    <x v="0"/>
  </r>
  <r>
    <s v="TRAINING IN MULTI-SCALE ANALYSIS OF BIOLOGICAL STRUCTURE AND FUNCTION"/>
    <s v="5T32EB009380-14"/>
    <d v="2009-07-01T00:00:00"/>
    <d v="2024-06-30T00:00:00"/>
    <s v="MCCULLOCH, ANDREW D."/>
    <n v="0"/>
    <n v="6"/>
    <n v="0"/>
    <n v="0"/>
    <s v="Bioengineering"/>
    <x v="1"/>
  </r>
  <r>
    <s v="Training in Bioengineering Research and Technology Development in Cardiovascular in Cardiopulmonary Health and Disease"/>
    <s v="1T32HL160507-01A1"/>
    <d v="2022-07-01T00:00:00"/>
    <d v="2027-06-30T00:00:00"/>
    <s v="MCCULLOCH, ANDREW D. "/>
    <n v="0"/>
    <n v="10"/>
    <n v="0"/>
    <n v="0"/>
    <s v="Bioengineering"/>
    <x v="1"/>
  </r>
  <r>
    <s v="TRAINING IN REPRODUCTIVE SCIENCES"/>
    <s v="2T32HD007203-41"/>
    <d v="1979-07-01T00:00:00"/>
    <d v="2028-04-30T00:00:00"/>
    <s v="MELLON, PAMELA L"/>
    <n v="0"/>
    <n v="0"/>
    <n v="3"/>
    <n v="0"/>
    <s v="Reproductive Medcine"/>
    <x v="0"/>
  </r>
  <r>
    <s v="UC SAN DIEGO MEDICAL STUDENT SUMMER AGING RESEARCH TRAINING"/>
    <s v="5T35AG026757-18"/>
    <d v="2005-06-01T00:00:00"/>
    <d v="2025-05-31T00:00:00"/>
    <s v="Moore, Alison"/>
    <n v="0"/>
    <n v="0"/>
    <n v="0"/>
    <n v="18"/>
    <s v="PSYCHIATRY"/>
    <x v="0"/>
  </r>
  <r>
    <s v="University of California San Diego Outreach Program To Inspire Minority and Underrepresented Students (OPTIMUS)"/>
    <s v="1R25CA274175-01"/>
    <d v="2022-08-12T00:00:00"/>
    <d v="2027-07-31T00:00:00"/>
    <s v="Murphy, James / Halter, Christopher"/>
    <n v="0"/>
    <n v="0"/>
    <n v="0"/>
    <n v="0"/>
    <s v="Radiation Oncology "/>
    <x v="0"/>
  </r>
  <r>
    <s v="SAN DIEGO BIOMEDICAL INFORMATICS EDUCATION &amp; RESEARCH (SABER)"/>
    <s v="2T15LM011271-11"/>
    <d v="2012-07-01T00:00:00"/>
    <d v="2027-06-30T00:00:00"/>
    <s v="Nemati, Shamim"/>
    <n v="0"/>
    <n v="8"/>
    <n v="4"/>
    <n v="4"/>
    <s v="Medicine"/>
    <x v="0"/>
  </r>
  <r>
    <s v="Combating Antibiotic Resistance Into the Next Generation (CARING) "/>
    <s v="5T32AI007036-42"/>
    <d v="1976-07-01T00:00:00"/>
    <d v="2026-06-30T00:00:00"/>
    <s v="Nizet, Victor"/>
    <n v="0"/>
    <n v="0"/>
    <n v="5"/>
    <n v="0"/>
    <s v="PEDIATRICS"/>
    <x v="0"/>
  </r>
  <r>
    <s v="Interdisciplinary Anesthesiology Research Training Program"/>
    <s v="5T32GM121318-05"/>
    <d v="2017-07-01T00:00:00"/>
    <d v="2023-06-30T00:00:00"/>
    <s v="Patel, Hemal / Roth, David M."/>
    <n v="0"/>
    <n v="0"/>
    <n v="2"/>
    <n v="0"/>
    <s v="Anesthesiology"/>
    <x v="0"/>
  </r>
  <r>
    <s v="DEVELOPMENT OF ONLINE COMPUTATIONAL GENOMICS SPECIALIZATION "/>
    <s v="5R25HG011022-04"/>
    <d v="2020-05-08T00:00:00"/>
    <d v="2025-02-28T00:00:00"/>
    <s v="PEVZNER, PAVEL A"/>
    <n v="0"/>
    <n v="0"/>
    <n v="0"/>
    <n v="0"/>
    <s v="Biostatistics "/>
    <x v="1"/>
  </r>
  <r>
    <s v="MOLECULAR BIOLOGICAL APPROACHES TO ENDOCRINOLOGY"/>
    <s v="5T32DK007541-35"/>
    <d v="1986-12-20T00:00:00"/>
    <d v="2024-05-31T00:00:00"/>
    <s v="ROSENFELD, MICHAEL G"/>
    <n v="0"/>
    <n v="4"/>
    <n v="0"/>
    <n v="0"/>
    <s v="Medicine"/>
    <x v="0"/>
  </r>
  <r>
    <s v="TRAINING IN CARDIOVASCULAR PHYSIOLOGY &amp; PHARMACOLOGY"/>
    <s v="5T32HL007444-40"/>
    <d v="1979-07-01T00:00:00"/>
    <d v="2023-06-30T00:00:00"/>
    <s v="ROSS, ROBERT SCOTT"/>
    <n v="0"/>
    <n v="0"/>
    <n v="10"/>
    <n v="0"/>
    <s v="Medicine"/>
    <x v="0"/>
  </r>
  <r>
    <s v="Training Program in Diabetes Research "/>
    <s v="5T32DK007494-35"/>
    <d v="1984-07-01T00:00:00"/>
    <d v="2023-08-31T00:00:00"/>
    <s v="SALTIEL, ALAN R."/>
    <n v="0"/>
    <n v="0"/>
    <n v="4"/>
    <n v="0"/>
    <s v="Medicine "/>
    <x v="0"/>
  </r>
  <r>
    <s v="Surgical Oncologists as Scientists (SOAS) Training Program"/>
    <s v="1T32CA275782-01"/>
    <d v="2023-07-01T00:00:00"/>
    <d v="2028-06-30T00:00:00"/>
    <s v="Sicklick, Jason"/>
    <n v="0"/>
    <n v="0"/>
    <n v="2"/>
    <n v="0"/>
    <s v="SURGERY"/>
    <x v="0"/>
  </r>
  <r>
    <s v="UCSD RESEARCH TRAINING PROGRAM FOR VETERINARIANS"/>
    <s v="5T32OD017863-09"/>
    <d v="2014-05-02T00:00:00"/>
    <d v="2024-04-30T00:00:00"/>
    <s v="SIGURDSON, CHRISTINA "/>
    <n v="0"/>
    <n v="0"/>
    <n v="3"/>
    <n v="0"/>
    <s v="PATHOLOGY"/>
    <x v="0"/>
  </r>
  <r>
    <s v="GRADUATE TRAINING PROGRAM IN BIOINFORMATICS"/>
    <s v="5T32GM139790-02"/>
    <d v="2001-07-01T00:00:00"/>
    <d v="2026-06-30T00:00:00"/>
    <s v="SUBRAMANIAM, SHANKAR  "/>
    <n v="0"/>
    <n v="8"/>
    <n v="0"/>
    <n v="0"/>
    <s v="Bioengineering"/>
    <x v="1"/>
  </r>
  <r>
    <s v="PSYCHIATRIC RESEARCH RESIDENCY TRAINING TRACK"/>
    <s v="5R25MH101072-10"/>
    <d v="2013-07-01T00:00:00"/>
    <d v="2023-06-30T00:00:00"/>
    <s v="SWERDLOW, NEAL R"/>
    <n v="0"/>
    <n v="0"/>
    <n v="4"/>
    <n v="0"/>
    <s v="PSYCHIATRY"/>
    <x v="0"/>
  </r>
  <r>
    <s v="San Diego IRACDA Scholars Program"/>
    <s v="2K12GM068524-20"/>
    <d v="2003-08-01T00:00:00"/>
    <d v="2026-06-30T00:00:00"/>
    <s v="Trejo, Joann  "/>
    <n v="0"/>
    <n v="0"/>
    <n v="15"/>
    <n v="0"/>
    <s v="PHARMACOLOGY"/>
    <x v="0"/>
  </r>
  <r>
    <s v="Building a Respectful, Inclusive Culture"/>
    <s v="1R25GM146014-01"/>
    <d v="2022-07-01T00:00:00"/>
    <d v="2025-06-30T00:00:00"/>
    <s v="Trejo, Joann  / Reznik, Vivian"/>
    <n v="0"/>
    <n v="0"/>
    <n v="0"/>
    <n v="0"/>
    <s v="PHARMACOLOGY"/>
    <x v="0"/>
  </r>
  <r>
    <s v="SAN DIEGO LEADING THE ADVANCEMENT OF UNDERREPRESENTED NEUROSCIENTISTS FOR CHANGE (LAUNCH) PROGRAM"/>
    <s v="5R25NS117367-03"/>
    <d v="2020-08-01T00:00:00"/>
    <d v="2025-07-31T00:00:00"/>
    <s v="Trejo, Joann  / Reznik, Vivian"/>
    <n v="0"/>
    <n v="0"/>
    <n v="0"/>
    <n v="0"/>
    <s v="PHARMACOLOGY"/>
    <x v="0"/>
  </r>
  <r>
    <s v="UC SAN DIEGO RAPID FACULTY DEVELOPMENT PROGRAM IN INFECTIOUS DISEASES"/>
    <s v="5R25AI147376-03"/>
    <d v="2020-08-10T00:00:00"/>
    <d v="2025-07-31T00:00:00"/>
    <s v="Trejo, Joann  / Reznik, Vivian"/>
    <n v="0"/>
    <n v="0"/>
    <n v="0"/>
    <n v="0"/>
    <s v="PHARMACOLOGY"/>
    <x v="0"/>
  </r>
  <r>
    <s v="UCSD PRIDE Faculty Development Program in Cardiovascular Sciences"/>
    <s v="5R25HL145817-05"/>
    <d v="2019-02-08T00:00:00"/>
    <d v="2024-01-31T00:00:00"/>
    <s v="Trejo, Joann  / Reznik, Vivian"/>
    <n v="0"/>
    <n v="0"/>
    <n v="0"/>
    <n v="0"/>
    <s v="PHARMACOLOGY"/>
    <x v="0"/>
  </r>
  <r>
    <s v="Academic Training in Therapeutic Advancement for Child Health (ATTACH)"/>
    <s v="5T32HD087978-07"/>
    <d v="2016-05-01T00:00:00"/>
    <d v="2026-04-30T00:00:00"/>
    <s v="Tremoulet, Adriana / Nizet, Victor"/>
    <n v="0"/>
    <n v="0"/>
    <n v="2"/>
    <n v="0"/>
    <s v="PEDIATRICS"/>
    <x v="0"/>
  </r>
  <r>
    <s v="FELLOWSHIP IN GERIATRIC MENTAL HEALTH"/>
    <s v="5T32MH019934-29"/>
    <d v="1994-09-01T00:00:00"/>
    <d v="2024-06-30T00:00:00"/>
    <s v="Twamley, Elizabeth W."/>
    <n v="0"/>
    <n v="2"/>
    <n v="5"/>
    <n v="2"/>
    <s v="PSYCHIATRY"/>
    <x v="0"/>
  </r>
  <r>
    <s v="Cancer Biology, Informatics &amp; OMICS (CBIO) Training Program "/>
    <s v="2T32CA067754 -26"/>
    <d v="1995-09-25T00:00:00"/>
    <d v="2027-06-30T00:00:00"/>
    <s v="Wang, Jean"/>
    <n v="0"/>
    <n v="3"/>
    <n v="3"/>
    <n v="0"/>
    <s v="Cellular and Molecular Medicine"/>
    <x v="0"/>
  </r>
  <r>
    <s v="EXPERIMENTAL ENDOCRINOLOGY AND METABOLISM"/>
    <s v="2T32DK007044-42"/>
    <d v="1978-09-15T00:00:00"/>
    <d v="2027-05-31T00:00:00"/>
    <s v="Webster, Nicholas J"/>
    <n v="0"/>
    <n v="0"/>
    <n v="3"/>
    <n v="0"/>
    <s v="Medicine"/>
    <x v="0"/>
  </r>
  <r>
    <s v="OPHTHALMOLOGY AND VISUAL SCIENCES CAREER DEVELOPMENT K12 PROGRAM"/>
    <s v="2K12EY024225-07"/>
    <d v="2015-04-01T00:00:00"/>
    <d v="2026-07-31T00:00:00"/>
    <s v="Weinreb, Robert"/>
    <n v="0"/>
    <n v="0"/>
    <n v="3"/>
    <n v="0"/>
    <s v="Ophthalmology"/>
    <x v="0"/>
  </r>
  <r>
    <s v="Contemporary Approaches to Cancer Cell Signaling and Communication "/>
    <s v="5T32CA009523-36"/>
    <d v="1993-03-01T00:00:00"/>
    <d v="2026-03-31T00:00:00"/>
    <s v="Yang, Jing"/>
    <n v="0"/>
    <n v="4"/>
    <n v="6"/>
    <n v="0"/>
    <s v="Chemistry and Biochemistry"/>
    <x v="1"/>
  </r>
  <r>
    <s v="TRANSLATIONAL VISION RESEARCH TRAINING AT UCSD"/>
    <s v="5T32EY026590-07"/>
    <d v="2016-04-01T00:00:00"/>
    <d v="2026-03-31T00:00:00"/>
    <s v="ZANGWILL, LINDA M"/>
    <n v="0"/>
    <n v="0"/>
    <n v="2"/>
    <n v="0"/>
    <s v="Ophthalmology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6" firstHeaderRow="0" firstDataRow="1" firstDataCol="1"/>
  <pivotFields count="11">
    <pivotField showAll="0"/>
    <pivotField showAll="0"/>
    <pivotField numFmtId="14" showAll="0"/>
    <pivotField numFmtId="14" showAll="0"/>
    <pivotField showAll="0"/>
    <pivotField dataField="1" showAll="0" defaultSubtotal="0"/>
    <pivotField dataField="1" showAll="0"/>
    <pivotField dataField="1" showAll="0"/>
    <pivotField dataField="1" showAll="0"/>
    <pivotField showAll="0"/>
    <pivotField axis="axisRow" showAll="0" sortType="ascending">
      <items count="3">
        <item x="1"/>
        <item x="0"/>
        <item t="default"/>
      </items>
    </pivotField>
  </pivotFields>
  <rowFields count="1">
    <field x="10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Undergrad" fld="5" baseField="0" baseItem="0"/>
    <dataField name="Predoc" fld="6" baseField="9" baseItem="0"/>
    <dataField name="Postdoc" fld="7" baseField="9" baseItem="0"/>
    <dataField name="Short Term" fld="8" baseField="9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02" displayName="Table102" ref="A1:I69" totalsRowCount="1" headerRowDxfId="111" dataDxfId="110" totalsRowDxfId="109" totalsRowBorderDxfId="108">
  <autoFilter ref="A1:I68" xr:uid="{00000000-0009-0000-0100-000001000000}"/>
  <sortState xmlns:xlrd2="http://schemas.microsoft.com/office/spreadsheetml/2017/richdata2" ref="A2:I67">
    <sortCondition ref="E1:E67"/>
  </sortState>
  <tableColumns count="9">
    <tableColumn id="1" xr3:uid="{00000000-0010-0000-0000-000001000000}" name="Project Title" dataDxfId="107" totalsRowDxfId="106"/>
    <tableColumn id="2" xr3:uid="{00000000-0010-0000-0000-000002000000}" name="Project Number" dataDxfId="105" totalsRowDxfId="104"/>
    <tableColumn id="3" xr3:uid="{00000000-0010-0000-0000-000003000000}" name="Project Start Date" dataDxfId="103" totalsRowDxfId="102"/>
    <tableColumn id="4" xr3:uid="{00000000-0010-0000-0000-000004000000}" name="Project End Date" dataDxfId="101" totalsRowDxfId="100"/>
    <tableColumn id="11" xr3:uid="{00000000-0010-0000-0000-00000B000000}" name="PI " dataDxfId="99" totalsRowDxfId="98"/>
    <tableColumn id="5" xr3:uid="{00000000-0010-0000-0000-000005000000}" name="Pre" totalsRowFunction="sum" dataDxfId="97" totalsRowDxfId="96"/>
    <tableColumn id="6" xr3:uid="{00000000-0010-0000-0000-000006000000}" name="Post" totalsRowFunction="sum" dataDxfId="95" totalsRowDxfId="94"/>
    <tableColumn id="7" xr3:uid="{00000000-0010-0000-0000-000007000000}" name="Short" totalsRowFunction="sum" dataDxfId="93" totalsRowDxfId="92"/>
    <tableColumn id="8" xr3:uid="{00000000-0010-0000-0000-000008000000}" name="Department" dataDxfId="91" totalsRowDxfId="90"/>
  </tableColumns>
  <tableStyleInfo name="TableStyleMedium2 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023" displayName="Table1023" ref="A1:J71" totalsRowCount="1" headerRowDxfId="89" dataDxfId="88" totalsRowDxfId="87" totalsRowBorderDxfId="86">
  <autoFilter ref="A1:J70" xr:uid="{00000000-0009-0000-0100-000002000000}"/>
  <sortState xmlns:xlrd2="http://schemas.microsoft.com/office/spreadsheetml/2017/richdata2" ref="A2:I69">
    <sortCondition ref="E1:E69"/>
  </sortState>
  <tableColumns count="10">
    <tableColumn id="1" xr3:uid="{00000000-0010-0000-0100-000001000000}" name="Project Title" dataDxfId="85" totalsRowDxfId="84"/>
    <tableColumn id="2" xr3:uid="{00000000-0010-0000-0100-000002000000}" name="Project Number" dataDxfId="83" totalsRowDxfId="82"/>
    <tableColumn id="3" xr3:uid="{00000000-0010-0000-0100-000003000000}" name="Project Start Date" dataDxfId="81" totalsRowDxfId="80"/>
    <tableColumn id="4" xr3:uid="{00000000-0010-0000-0100-000004000000}" name="Project End Date" dataDxfId="79" totalsRowDxfId="78"/>
    <tableColumn id="11" xr3:uid="{00000000-0010-0000-0100-00000B000000}" name="PI " dataDxfId="77" totalsRowDxfId="76"/>
    <tableColumn id="5" xr3:uid="{00000000-0010-0000-0100-000005000000}" name="Pre" totalsRowFunction="sum" dataDxfId="75" totalsRowDxfId="74"/>
    <tableColumn id="6" xr3:uid="{00000000-0010-0000-0100-000006000000}" name="Post" totalsRowFunction="sum" dataDxfId="73" totalsRowDxfId="72"/>
    <tableColumn id="7" xr3:uid="{00000000-0010-0000-0100-000007000000}" name="Short" totalsRowFunction="sum" dataDxfId="71" totalsRowDxfId="70"/>
    <tableColumn id="8" xr3:uid="{00000000-0010-0000-0100-000008000000}" name="Department" dataDxfId="69" totalsRowDxfId="68"/>
    <tableColumn id="9" xr3:uid="{00000000-0010-0000-0100-000009000000}" name="VC Area" dataDxfId="67" totalsRowDxfId="66"/>
  </tableColumns>
  <tableStyleInfo name="TableStyleMedium2 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K74" totalsRowShown="0" headerRowDxfId="65" dataDxfId="64">
  <autoFilter ref="A1:K74" xr:uid="{00000000-0009-0000-0100-000003000000}"/>
  <sortState xmlns:xlrd2="http://schemas.microsoft.com/office/spreadsheetml/2017/richdata2" ref="A2:K73">
    <sortCondition ref="E1:E73"/>
  </sortState>
  <tableColumns count="11">
    <tableColumn id="1" xr3:uid="{00000000-0010-0000-0200-000001000000}" name="Project Title" dataDxfId="63"/>
    <tableColumn id="2" xr3:uid="{00000000-0010-0000-0200-000002000000}" name="Project Number" dataDxfId="62"/>
    <tableColumn id="3" xr3:uid="{00000000-0010-0000-0200-000003000000}" name="Project Start Date" dataDxfId="61"/>
    <tableColumn id="4" xr3:uid="{00000000-0010-0000-0200-000004000000}" name="Project End Date" dataDxfId="60"/>
    <tableColumn id="5" xr3:uid="{00000000-0010-0000-0200-000005000000}" name="PI " dataDxfId="59"/>
    <tableColumn id="11" xr3:uid="{00000000-0010-0000-0200-00000B000000}" name="UG" dataDxfId="58"/>
    <tableColumn id="6" xr3:uid="{00000000-0010-0000-0200-000006000000}" name="Pre" dataDxfId="57"/>
    <tableColumn id="7" xr3:uid="{00000000-0010-0000-0200-000007000000}" name="Post" dataDxfId="56"/>
    <tableColumn id="8" xr3:uid="{00000000-0010-0000-0200-000008000000}" name="Short" dataDxfId="55"/>
    <tableColumn id="9" xr3:uid="{00000000-0010-0000-0200-000009000000}" name="Department" dataDxfId="54"/>
    <tableColumn id="10" xr3:uid="{00000000-0010-0000-0200-00000A000000}" name="VC Area" dataDxfId="53"/>
  </tableColumns>
  <tableStyleInfo name="TableStyleMedium2 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35" displayName="Table35" ref="A1:L68" totalsRowCount="1" headerRowDxfId="52" dataDxfId="0" totalsRowDxfId="51">
  <autoFilter ref="A1:L67" xr:uid="{00000000-0009-0000-0100-000004000000}"/>
  <sortState xmlns:xlrd2="http://schemas.microsoft.com/office/spreadsheetml/2017/richdata2" ref="A2:L67">
    <sortCondition ref="E1:E67"/>
  </sortState>
  <tableColumns count="12">
    <tableColumn id="1" xr3:uid="{00000000-0010-0000-0300-000001000000}" name="Project Title" totalsRowLabel="Grand Total" dataDxfId="12" totalsRowDxfId="24"/>
    <tableColumn id="2" xr3:uid="{00000000-0010-0000-0300-000002000000}" name="Project Number" dataDxfId="11" totalsRowDxfId="23"/>
    <tableColumn id="3" xr3:uid="{00000000-0010-0000-0300-000003000000}" name="Project Start Date" dataDxfId="10" totalsRowDxfId="22"/>
    <tableColumn id="4" xr3:uid="{00000000-0010-0000-0300-000004000000}" name="Project End Date" dataDxfId="9" totalsRowDxfId="21"/>
    <tableColumn id="5" xr3:uid="{00000000-0010-0000-0300-000005000000}" name="PI " dataDxfId="8" totalsRowDxfId="20"/>
    <tableColumn id="11" xr3:uid="{00000000-0010-0000-0300-00000B000000}" name="UG" totalsRowFunction="sum" dataDxfId="7" totalsRowDxfId="19"/>
    <tableColumn id="6" xr3:uid="{00000000-0010-0000-0300-000006000000}" name="Pre" totalsRowFunction="sum" dataDxfId="6" totalsRowDxfId="18"/>
    <tableColumn id="7" xr3:uid="{00000000-0010-0000-0300-000007000000}" name="Post" totalsRowFunction="sum" dataDxfId="5" totalsRowDxfId="17"/>
    <tableColumn id="12" xr3:uid="{66B5E728-CB6D-4581-B011-F911CD073CCB}" name="Scholars" totalsRowFunction="sum" dataDxfId="4" totalsRowDxfId="16"/>
    <tableColumn id="8" xr3:uid="{00000000-0010-0000-0300-000008000000}" name="Short" totalsRowFunction="sum" dataDxfId="3" totalsRowDxfId="15"/>
    <tableColumn id="9" xr3:uid="{00000000-0010-0000-0300-000009000000}" name="Department" dataDxfId="2" totalsRowDxfId="14"/>
    <tableColumn id="10" xr3:uid="{00000000-0010-0000-0300-00000A000000}" name="VC Area" dataDxfId="1" totalsRowDxfId="13"/>
  </tableColumns>
  <tableStyleInfo name="TableStyleMedium2 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359" displayName="Table359" ref="A1:K70" totalsRowShown="0" headerRowDxfId="50" dataDxfId="49">
  <autoFilter ref="A1:K70" xr:uid="{00000000-0009-0000-0100-000008000000}"/>
  <sortState xmlns:xlrd2="http://schemas.microsoft.com/office/spreadsheetml/2017/richdata2" ref="A2:K71">
    <sortCondition ref="E1:E71"/>
  </sortState>
  <tableColumns count="11">
    <tableColumn id="1" xr3:uid="{00000000-0010-0000-0400-000001000000}" name="Project Title" dataDxfId="48"/>
    <tableColumn id="2" xr3:uid="{00000000-0010-0000-0400-000002000000}" name="Project Number" dataDxfId="47"/>
    <tableColumn id="3" xr3:uid="{00000000-0010-0000-0400-000003000000}" name="Project Start Date" dataDxfId="46"/>
    <tableColumn id="4" xr3:uid="{00000000-0010-0000-0400-000004000000}" name="Project End Date" dataDxfId="45"/>
    <tableColumn id="5" xr3:uid="{00000000-0010-0000-0400-000005000000}" name="PI " dataDxfId="44"/>
    <tableColumn id="11" xr3:uid="{00000000-0010-0000-0400-00000B000000}" name="UG" dataDxfId="43"/>
    <tableColumn id="6" xr3:uid="{00000000-0010-0000-0400-000006000000}" name="Pre" dataDxfId="42"/>
    <tableColumn id="7" xr3:uid="{00000000-0010-0000-0400-000007000000}" name="Post" dataDxfId="41"/>
    <tableColumn id="8" xr3:uid="{00000000-0010-0000-0400-000008000000}" name="Short" dataDxfId="40"/>
    <tableColumn id="9" xr3:uid="{00000000-0010-0000-0400-000009000000}" name="Department" dataDxfId="39"/>
    <tableColumn id="10" xr3:uid="{00000000-0010-0000-0400-00000A000000}" name="VC Area" dataDxfId="38"/>
  </tableColumns>
  <tableStyleInfo name="TableStyleMedium2 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3510" displayName="Table3510" ref="A1:K70" totalsRowShown="0" headerRowDxfId="37" dataDxfId="36">
  <autoFilter ref="A1:K70" xr:uid="{00000000-0009-0000-0100-000009000000}"/>
  <sortState xmlns:xlrd2="http://schemas.microsoft.com/office/spreadsheetml/2017/richdata2" ref="A2:K71">
    <sortCondition ref="E1:E71"/>
  </sortState>
  <tableColumns count="11">
    <tableColumn id="1" xr3:uid="{00000000-0010-0000-0500-000001000000}" name="Project Title" dataDxfId="35"/>
    <tableColumn id="2" xr3:uid="{00000000-0010-0000-0500-000002000000}" name="Project Number" dataDxfId="34"/>
    <tableColumn id="3" xr3:uid="{00000000-0010-0000-0500-000003000000}" name="Project Start Date" dataDxfId="33"/>
    <tableColumn id="4" xr3:uid="{00000000-0010-0000-0500-000004000000}" name="Project End Date" dataDxfId="32"/>
    <tableColumn id="5" xr3:uid="{00000000-0010-0000-0500-000005000000}" name="PI " dataDxfId="31"/>
    <tableColumn id="11" xr3:uid="{00000000-0010-0000-0500-00000B000000}" name="UG" dataDxfId="30"/>
    <tableColumn id="6" xr3:uid="{00000000-0010-0000-0500-000006000000}" name="Pre" dataDxfId="29"/>
    <tableColumn id="7" xr3:uid="{00000000-0010-0000-0500-000007000000}" name="Post" dataDxfId="28"/>
    <tableColumn id="8" xr3:uid="{00000000-0010-0000-0500-000008000000}" name="Short" dataDxfId="27"/>
    <tableColumn id="9" xr3:uid="{00000000-0010-0000-0500-000009000000}" name="Department" dataDxfId="26"/>
    <tableColumn id="10" xr3:uid="{00000000-0010-0000-0500-00000A000000}" name="VC Area" dataDxfId="25"/>
  </tableColumns>
  <tableStyleInfo name="TableStyleMedium2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ulse.ucsd.edu/departments/research-service-core/training-grants/overview/_layouts/15/listform.aspx?PageType=4&amp;ListId=%7BA7B7CAC0%2D7BE7%2D4559%2D8D7C%2D07F94C9463B1%7D&amp;ID=79&amp;ContentTypeID=0x0100721C568180C96D45AB2144ECA03539F9" TargetMode="External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pulse.ucsd.edu/departments/research-service-core/training-grants/overview/_layouts/15/listform.aspx?PageType=4&amp;ListId=%7BA7B7CAC0%2D7BE7%2D4559%2D8D7C%2D07F94C9463B1%7D&amp;ID=79&amp;ContentTypeID=0x0100721C568180C96D45AB2144ECA03539F9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pulse.ucsd.edu/departments/research-service-core/training-grants/overview/_layouts/15/listform.aspx?PageType=4&amp;ListId=%7BA7B7CAC0%2D7BE7%2D4559%2D8D7C%2D07F94C9463B1%7D&amp;ID=79&amp;ContentTypeID=0x0100721C568180C96D45AB2144ECA03539F9" TargetMode="External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9"/>
  <sheetViews>
    <sheetView topLeftCell="A13" zoomScaleNormal="100" workbookViewId="0">
      <selection activeCell="A35" sqref="A1:XFD1048576"/>
    </sheetView>
  </sheetViews>
  <sheetFormatPr defaultColWidth="9.1796875" defaultRowHeight="14.5" x14ac:dyDescent="0.35"/>
  <cols>
    <col min="1" max="1" width="89.7265625" style="1" bestFit="1" customWidth="1"/>
    <col min="2" max="2" width="19.54296875" style="1" bestFit="1" customWidth="1"/>
    <col min="3" max="3" width="18.81640625" style="1" bestFit="1" customWidth="1"/>
    <col min="4" max="4" width="18" style="1" bestFit="1" customWidth="1"/>
    <col min="5" max="5" width="30.1796875" style="1" bestFit="1" customWidth="1"/>
    <col min="6" max="6" width="6.26953125" style="1" bestFit="1" customWidth="1"/>
    <col min="7" max="8" width="8.7265625" style="1" bestFit="1" customWidth="1"/>
    <col min="9" max="9" width="32.54296875" style="1" customWidth="1"/>
    <col min="10" max="16384" width="9.1796875" style="1"/>
  </cols>
  <sheetData>
    <row r="1" spans="1:9" x14ac:dyDescent="0.35">
      <c r="A1" s="8" t="s">
        <v>0</v>
      </c>
      <c r="B1" s="8" t="s">
        <v>1</v>
      </c>
      <c r="C1" s="9" t="s">
        <v>2</v>
      </c>
      <c r="D1" s="9" t="s">
        <v>3</v>
      </c>
      <c r="E1" s="9" t="s">
        <v>124</v>
      </c>
      <c r="F1" s="9" t="s">
        <v>4</v>
      </c>
      <c r="G1" s="9" t="s">
        <v>5</v>
      </c>
      <c r="H1" s="9" t="s">
        <v>6</v>
      </c>
      <c r="I1" s="8" t="s">
        <v>7</v>
      </c>
    </row>
    <row r="2" spans="1:9" s="2" customFormat="1" ht="15" customHeight="1" x14ac:dyDescent="0.35">
      <c r="A2" s="14" t="s">
        <v>77</v>
      </c>
      <c r="B2" s="14" t="s">
        <v>148</v>
      </c>
      <c r="C2" s="15">
        <v>42125</v>
      </c>
      <c r="D2" s="15">
        <v>43951</v>
      </c>
      <c r="E2" s="14" t="s">
        <v>79</v>
      </c>
      <c r="F2" s="16">
        <v>0</v>
      </c>
      <c r="G2" s="16">
        <v>0</v>
      </c>
      <c r="H2" s="16">
        <v>0</v>
      </c>
      <c r="I2" s="14" t="s">
        <v>78</v>
      </c>
    </row>
    <row r="3" spans="1:9" s="2" customFormat="1" x14ac:dyDescent="0.35">
      <c r="A3" s="14" t="s">
        <v>116</v>
      </c>
      <c r="B3" s="14" t="s">
        <v>226</v>
      </c>
      <c r="C3" s="15">
        <v>39203</v>
      </c>
      <c r="D3" s="15">
        <v>44804</v>
      </c>
      <c r="E3" s="14" t="s">
        <v>126</v>
      </c>
      <c r="F3" s="16">
        <v>2</v>
      </c>
      <c r="G3" s="16">
        <v>4</v>
      </c>
      <c r="H3" s="16">
        <v>0</v>
      </c>
      <c r="I3" s="14" t="s">
        <v>78</v>
      </c>
    </row>
    <row r="4" spans="1:9" s="3" customFormat="1" ht="15" customHeight="1" x14ac:dyDescent="0.35">
      <c r="A4" s="14" t="s">
        <v>145</v>
      </c>
      <c r="B4" s="14" t="s">
        <v>189</v>
      </c>
      <c r="C4" s="15">
        <v>40269</v>
      </c>
      <c r="D4" s="15">
        <v>44681</v>
      </c>
      <c r="E4" s="14" t="s">
        <v>146</v>
      </c>
      <c r="F4" s="16">
        <v>0</v>
      </c>
      <c r="G4" s="16">
        <v>0</v>
      </c>
      <c r="H4" s="16">
        <v>5</v>
      </c>
      <c r="I4" s="14" t="s">
        <v>147</v>
      </c>
    </row>
    <row r="5" spans="1:9" s="2" customFormat="1" x14ac:dyDescent="0.35">
      <c r="A5" s="14" t="s">
        <v>112</v>
      </c>
      <c r="B5" s="14" t="s">
        <v>200</v>
      </c>
      <c r="C5" s="15">
        <v>38899</v>
      </c>
      <c r="D5" s="15">
        <v>44377</v>
      </c>
      <c r="E5" s="14" t="s">
        <v>162</v>
      </c>
      <c r="F5" s="16">
        <v>0</v>
      </c>
      <c r="G5" s="16">
        <v>8</v>
      </c>
      <c r="H5" s="16">
        <v>0</v>
      </c>
      <c r="I5" s="14" t="s">
        <v>9</v>
      </c>
    </row>
    <row r="6" spans="1:9" s="4" customFormat="1" x14ac:dyDescent="0.35">
      <c r="A6" s="14" t="s">
        <v>84</v>
      </c>
      <c r="B6" s="14" t="s">
        <v>165</v>
      </c>
      <c r="C6" s="15">
        <v>34607</v>
      </c>
      <c r="D6" s="15">
        <v>44012</v>
      </c>
      <c r="E6" s="14" t="s">
        <v>85</v>
      </c>
      <c r="F6" s="16">
        <v>0</v>
      </c>
      <c r="G6" s="16">
        <v>5</v>
      </c>
      <c r="H6" s="16">
        <v>0</v>
      </c>
      <c r="I6" s="14" t="s">
        <v>9</v>
      </c>
    </row>
    <row r="7" spans="1:9" s="2" customFormat="1" ht="15" customHeight="1" x14ac:dyDescent="0.35">
      <c r="A7" s="14" t="s">
        <v>36</v>
      </c>
      <c r="B7" s="14" t="s">
        <v>202</v>
      </c>
      <c r="C7" s="15">
        <v>29037</v>
      </c>
      <c r="D7" s="15">
        <v>45473</v>
      </c>
      <c r="E7" s="14" t="s">
        <v>38</v>
      </c>
      <c r="F7" s="16">
        <v>15</v>
      </c>
      <c r="G7" s="16">
        <v>0</v>
      </c>
      <c r="H7" s="16">
        <v>0</v>
      </c>
      <c r="I7" s="14" t="s">
        <v>37</v>
      </c>
    </row>
    <row r="8" spans="1:9" s="3" customFormat="1" ht="15" customHeight="1" x14ac:dyDescent="0.35">
      <c r="A8" s="14" t="s">
        <v>21</v>
      </c>
      <c r="B8" s="14" t="s">
        <v>223</v>
      </c>
      <c r="C8" s="15">
        <v>42186</v>
      </c>
      <c r="D8" s="15">
        <v>44012</v>
      </c>
      <c r="E8" s="14" t="s">
        <v>22</v>
      </c>
      <c r="F8" s="16">
        <v>4</v>
      </c>
      <c r="G8" s="16">
        <v>0</v>
      </c>
      <c r="H8" s="16">
        <v>0</v>
      </c>
      <c r="I8" s="14" t="s">
        <v>13</v>
      </c>
    </row>
    <row r="9" spans="1:9" s="2" customFormat="1" x14ac:dyDescent="0.35">
      <c r="A9" s="14" t="s">
        <v>25</v>
      </c>
      <c r="B9" s="14" t="s">
        <v>187</v>
      </c>
      <c r="C9" s="15">
        <v>42491</v>
      </c>
      <c r="D9" s="15">
        <v>44316</v>
      </c>
      <c r="E9" s="14" t="s">
        <v>27</v>
      </c>
      <c r="F9" s="16">
        <v>0</v>
      </c>
      <c r="G9" s="16">
        <v>2</v>
      </c>
      <c r="H9" s="16">
        <v>0</v>
      </c>
      <c r="I9" s="14" t="s">
        <v>26</v>
      </c>
    </row>
    <row r="10" spans="1:9" s="3" customFormat="1" x14ac:dyDescent="0.35">
      <c r="A10" s="14" t="s">
        <v>46</v>
      </c>
      <c r="B10" s="14" t="s">
        <v>174</v>
      </c>
      <c r="C10" s="15">
        <v>39309</v>
      </c>
      <c r="D10" s="15">
        <v>44712</v>
      </c>
      <c r="E10" s="14" t="s">
        <v>47</v>
      </c>
      <c r="F10" s="16">
        <v>0</v>
      </c>
      <c r="G10" s="16">
        <v>4</v>
      </c>
      <c r="H10" s="16">
        <v>0</v>
      </c>
      <c r="I10" s="14" t="s">
        <v>33</v>
      </c>
    </row>
    <row r="11" spans="1:9" s="3" customFormat="1" x14ac:dyDescent="0.35">
      <c r="A11" s="14" t="s">
        <v>176</v>
      </c>
      <c r="B11" s="14" t="s">
        <v>201</v>
      </c>
      <c r="C11" s="15">
        <v>27942</v>
      </c>
      <c r="D11" s="15">
        <v>45107</v>
      </c>
      <c r="E11" s="14" t="s">
        <v>35</v>
      </c>
      <c r="F11" s="16">
        <v>2</v>
      </c>
      <c r="G11" s="16">
        <v>4</v>
      </c>
      <c r="H11" s="16">
        <v>0</v>
      </c>
      <c r="I11" s="14" t="s">
        <v>9</v>
      </c>
    </row>
    <row r="12" spans="1:9" ht="15" customHeight="1" x14ac:dyDescent="0.35">
      <c r="A12" s="14" t="s">
        <v>50</v>
      </c>
      <c r="B12" s="14" t="s">
        <v>181</v>
      </c>
      <c r="C12" s="15">
        <v>39508</v>
      </c>
      <c r="D12" s="15">
        <v>44957</v>
      </c>
      <c r="E12" s="14" t="s">
        <v>51</v>
      </c>
      <c r="F12" s="16">
        <v>30</v>
      </c>
      <c r="G12" s="16">
        <v>0</v>
      </c>
      <c r="H12" s="16">
        <v>0</v>
      </c>
      <c r="I12" s="14" t="s">
        <v>23</v>
      </c>
    </row>
    <row r="13" spans="1:9" s="17" customFormat="1" ht="15" customHeight="1" x14ac:dyDescent="0.35">
      <c r="A13" s="14" t="s">
        <v>108</v>
      </c>
      <c r="B13" s="14" t="s">
        <v>185</v>
      </c>
      <c r="C13" s="15">
        <v>42229</v>
      </c>
      <c r="D13" s="15">
        <v>43921</v>
      </c>
      <c r="E13" s="14" t="s">
        <v>128</v>
      </c>
      <c r="F13" s="16">
        <v>0</v>
      </c>
      <c r="G13" s="16">
        <v>0</v>
      </c>
      <c r="H13" s="16">
        <v>8</v>
      </c>
      <c r="I13" s="14" t="s">
        <v>109</v>
      </c>
    </row>
    <row r="14" spans="1:9" s="17" customFormat="1" x14ac:dyDescent="0.35">
      <c r="A14" s="14" t="s">
        <v>108</v>
      </c>
      <c r="B14" s="14" t="s">
        <v>186</v>
      </c>
      <c r="C14" s="15">
        <v>42229</v>
      </c>
      <c r="D14" s="15">
        <v>43921</v>
      </c>
      <c r="E14" s="14" t="s">
        <v>127</v>
      </c>
      <c r="F14" s="16">
        <v>10</v>
      </c>
      <c r="G14" s="16">
        <v>2</v>
      </c>
      <c r="H14" s="16">
        <v>8</v>
      </c>
      <c r="I14" s="14" t="s">
        <v>109</v>
      </c>
    </row>
    <row r="15" spans="1:9" s="2" customFormat="1" x14ac:dyDescent="0.35">
      <c r="A15" s="14" t="s">
        <v>14</v>
      </c>
      <c r="B15" s="14" t="s">
        <v>166</v>
      </c>
      <c r="C15" s="15">
        <v>34029</v>
      </c>
      <c r="D15" s="18">
        <v>43646</v>
      </c>
      <c r="E15" s="19" t="s">
        <v>15</v>
      </c>
      <c r="F15" s="16">
        <v>4</v>
      </c>
      <c r="G15" s="16">
        <v>6</v>
      </c>
      <c r="H15" s="16">
        <v>0</v>
      </c>
      <c r="I15" s="19" t="s">
        <v>13</v>
      </c>
    </row>
    <row r="16" spans="1:9" s="2" customFormat="1" ht="15" customHeight="1" x14ac:dyDescent="0.35">
      <c r="A16" s="14" t="s">
        <v>149</v>
      </c>
      <c r="B16" s="14" t="s">
        <v>150</v>
      </c>
      <c r="C16" s="15">
        <v>43256</v>
      </c>
      <c r="D16" s="15">
        <v>45016</v>
      </c>
      <c r="E16" s="19" t="s">
        <v>151</v>
      </c>
      <c r="F16" s="16">
        <v>0</v>
      </c>
      <c r="G16" s="16">
        <v>0</v>
      </c>
      <c r="H16" s="16">
        <v>0</v>
      </c>
      <c r="I16" s="19" t="s">
        <v>152</v>
      </c>
    </row>
    <row r="17" spans="1:9" s="2" customFormat="1" ht="15" customHeight="1" x14ac:dyDescent="0.35">
      <c r="A17" s="20" t="s">
        <v>117</v>
      </c>
      <c r="B17" s="14" t="s">
        <v>195</v>
      </c>
      <c r="C17" s="21">
        <v>41761</v>
      </c>
      <c r="D17" s="21">
        <v>45412</v>
      </c>
      <c r="E17" s="22" t="s">
        <v>153</v>
      </c>
      <c r="F17" s="16">
        <v>0</v>
      </c>
      <c r="G17" s="16">
        <v>3</v>
      </c>
      <c r="H17" s="16">
        <v>0</v>
      </c>
      <c r="I17" s="20" t="s">
        <v>12</v>
      </c>
    </row>
    <row r="18" spans="1:9" s="2" customFormat="1" x14ac:dyDescent="0.35">
      <c r="A18" s="14" t="s">
        <v>167</v>
      </c>
      <c r="B18" s="14" t="s">
        <v>168</v>
      </c>
      <c r="C18" s="15">
        <v>43282</v>
      </c>
      <c r="D18" s="15">
        <v>45107</v>
      </c>
      <c r="E18" s="14" t="s">
        <v>169</v>
      </c>
      <c r="F18" s="16">
        <v>9</v>
      </c>
      <c r="G18" s="16">
        <v>0</v>
      </c>
      <c r="H18" s="16">
        <v>0</v>
      </c>
      <c r="I18" s="14" t="s">
        <v>65</v>
      </c>
    </row>
    <row r="19" spans="1:9" s="4" customFormat="1" x14ac:dyDescent="0.35">
      <c r="A19" s="23" t="s">
        <v>58</v>
      </c>
      <c r="B19" s="14" t="s">
        <v>140</v>
      </c>
      <c r="C19" s="15">
        <v>39630</v>
      </c>
      <c r="D19" s="15">
        <v>43281</v>
      </c>
      <c r="E19" s="14" t="s">
        <v>59</v>
      </c>
      <c r="F19" s="16">
        <v>10</v>
      </c>
      <c r="G19" s="16">
        <v>0</v>
      </c>
      <c r="H19" s="16">
        <v>0</v>
      </c>
      <c r="I19" s="14" t="s">
        <v>19</v>
      </c>
    </row>
    <row r="20" spans="1:9" s="4" customFormat="1" ht="15" customHeight="1" x14ac:dyDescent="0.35">
      <c r="A20" s="14" t="s">
        <v>101</v>
      </c>
      <c r="B20" s="14" t="s">
        <v>220</v>
      </c>
      <c r="C20" s="15">
        <v>37803</v>
      </c>
      <c r="D20" s="15">
        <v>44012</v>
      </c>
      <c r="E20" s="14" t="s">
        <v>102</v>
      </c>
      <c r="F20" s="16">
        <v>6</v>
      </c>
      <c r="G20" s="16">
        <v>0</v>
      </c>
      <c r="H20" s="16">
        <v>0</v>
      </c>
      <c r="I20" s="14" t="s">
        <v>175</v>
      </c>
    </row>
    <row r="21" spans="1:9" s="3" customFormat="1" ht="15" customHeight="1" x14ac:dyDescent="0.35">
      <c r="A21" s="14" t="s">
        <v>16</v>
      </c>
      <c r="B21" s="14" t="s">
        <v>197</v>
      </c>
      <c r="C21" s="15">
        <v>39569</v>
      </c>
      <c r="D21" s="15">
        <v>45442</v>
      </c>
      <c r="E21" s="14" t="s">
        <v>17</v>
      </c>
      <c r="F21" s="16">
        <v>0</v>
      </c>
      <c r="G21" s="16">
        <v>5</v>
      </c>
      <c r="H21" s="16">
        <v>0</v>
      </c>
      <c r="I21" s="14" t="s">
        <v>9</v>
      </c>
    </row>
    <row r="22" spans="1:9" s="2" customFormat="1" x14ac:dyDescent="0.35">
      <c r="A22" s="14" t="s">
        <v>11</v>
      </c>
      <c r="B22" s="14" t="s">
        <v>224</v>
      </c>
      <c r="C22" s="15">
        <v>33086</v>
      </c>
      <c r="D22" s="15">
        <v>44439</v>
      </c>
      <c r="E22" s="14" t="s">
        <v>123</v>
      </c>
      <c r="F22" s="16">
        <v>0</v>
      </c>
      <c r="G22" s="16">
        <v>6</v>
      </c>
      <c r="H22" s="16">
        <v>0</v>
      </c>
      <c r="I22" s="14" t="s">
        <v>12</v>
      </c>
    </row>
    <row r="23" spans="1:9" s="3" customFormat="1" x14ac:dyDescent="0.35">
      <c r="A23" s="14" t="s">
        <v>96</v>
      </c>
      <c r="B23" s="14" t="s">
        <v>203</v>
      </c>
      <c r="C23" s="15">
        <v>35977</v>
      </c>
      <c r="D23" s="15">
        <v>44742</v>
      </c>
      <c r="E23" s="14" t="s">
        <v>97</v>
      </c>
      <c r="F23" s="16">
        <v>12</v>
      </c>
      <c r="G23" s="16">
        <v>0</v>
      </c>
      <c r="H23" s="16">
        <v>0</v>
      </c>
      <c r="I23" s="14" t="s">
        <v>9</v>
      </c>
    </row>
    <row r="24" spans="1:9" s="17" customFormat="1" ht="15" customHeight="1" x14ac:dyDescent="0.35">
      <c r="A24" s="14" t="s">
        <v>18</v>
      </c>
      <c r="B24" s="14" t="s">
        <v>204</v>
      </c>
      <c r="C24" s="15">
        <v>27576</v>
      </c>
      <c r="D24" s="15">
        <v>44012</v>
      </c>
      <c r="E24" s="14" t="s">
        <v>20</v>
      </c>
      <c r="F24" s="16">
        <v>25</v>
      </c>
      <c r="G24" s="16">
        <v>0</v>
      </c>
      <c r="H24" s="16">
        <v>0</v>
      </c>
      <c r="I24" s="14" t="s">
        <v>19</v>
      </c>
    </row>
    <row r="25" spans="1:9" s="2" customFormat="1" ht="15" customHeight="1" x14ac:dyDescent="0.35">
      <c r="A25" s="14" t="s">
        <v>91</v>
      </c>
      <c r="B25" s="14" t="s">
        <v>205</v>
      </c>
      <c r="C25" s="15">
        <v>40725</v>
      </c>
      <c r="D25" s="15">
        <v>44377</v>
      </c>
      <c r="E25" s="14" t="s">
        <v>92</v>
      </c>
      <c r="F25" s="16">
        <v>3</v>
      </c>
      <c r="G25" s="16">
        <v>2</v>
      </c>
      <c r="H25" s="16">
        <v>0</v>
      </c>
      <c r="I25" s="14" t="s">
        <v>33</v>
      </c>
    </row>
    <row r="26" spans="1:9" s="3" customFormat="1" x14ac:dyDescent="0.35">
      <c r="A26" s="14" t="s">
        <v>163</v>
      </c>
      <c r="B26" s="14" t="s">
        <v>206</v>
      </c>
      <c r="C26" s="15">
        <v>43282</v>
      </c>
      <c r="D26" s="15">
        <v>45107</v>
      </c>
      <c r="E26" s="14" t="s">
        <v>161</v>
      </c>
      <c r="F26" s="16">
        <v>6</v>
      </c>
      <c r="G26" s="16">
        <v>0</v>
      </c>
      <c r="H26" s="16">
        <v>0</v>
      </c>
      <c r="I26" s="14" t="s">
        <v>164</v>
      </c>
    </row>
    <row r="27" spans="1:9" s="2" customFormat="1" ht="15" customHeight="1" x14ac:dyDescent="0.35">
      <c r="A27" s="14" t="s">
        <v>48</v>
      </c>
      <c r="B27" s="14" t="s">
        <v>207</v>
      </c>
      <c r="C27" s="15">
        <v>27576</v>
      </c>
      <c r="D27" s="15">
        <v>44012</v>
      </c>
      <c r="E27" s="14" t="s">
        <v>49</v>
      </c>
      <c r="F27" s="16">
        <v>24</v>
      </c>
      <c r="G27" s="16">
        <v>0</v>
      </c>
      <c r="H27" s="16">
        <v>0</v>
      </c>
      <c r="I27" s="14" t="s">
        <v>37</v>
      </c>
    </row>
    <row r="28" spans="1:9" s="2" customFormat="1" ht="15" customHeight="1" x14ac:dyDescent="0.35">
      <c r="A28" s="14" t="s">
        <v>8</v>
      </c>
      <c r="B28" s="14" t="s">
        <v>183</v>
      </c>
      <c r="C28" s="15">
        <v>42461</v>
      </c>
      <c r="D28" s="15">
        <v>44286</v>
      </c>
      <c r="E28" s="14" t="s">
        <v>10</v>
      </c>
      <c r="F28" s="16">
        <v>0</v>
      </c>
      <c r="G28" s="16">
        <v>3</v>
      </c>
      <c r="H28" s="16">
        <v>0</v>
      </c>
      <c r="I28" s="14" t="s">
        <v>9</v>
      </c>
    </row>
    <row r="29" spans="1:9" s="2" customFormat="1" x14ac:dyDescent="0.35">
      <c r="A29" s="14" t="s">
        <v>32</v>
      </c>
      <c r="B29" s="14" t="s">
        <v>208</v>
      </c>
      <c r="C29" s="15">
        <v>34578</v>
      </c>
      <c r="D29" s="15">
        <v>45473</v>
      </c>
      <c r="E29" s="14" t="s">
        <v>34</v>
      </c>
      <c r="F29" s="16">
        <v>2</v>
      </c>
      <c r="G29" s="16">
        <v>5</v>
      </c>
      <c r="H29" s="16">
        <v>2</v>
      </c>
      <c r="I29" s="14" t="s">
        <v>33</v>
      </c>
    </row>
    <row r="30" spans="1:9" x14ac:dyDescent="0.35">
      <c r="A30" s="14" t="s">
        <v>76</v>
      </c>
      <c r="B30" s="14" t="s">
        <v>182</v>
      </c>
      <c r="C30" s="15">
        <v>42461</v>
      </c>
      <c r="D30" s="15">
        <v>44255</v>
      </c>
      <c r="E30" s="14" t="s">
        <v>34</v>
      </c>
      <c r="F30" s="16">
        <v>0</v>
      </c>
      <c r="G30" s="16">
        <v>0</v>
      </c>
      <c r="H30" s="16">
        <v>4</v>
      </c>
      <c r="I30" s="14" t="s">
        <v>33</v>
      </c>
    </row>
    <row r="31" spans="1:9" ht="15" customHeight="1" x14ac:dyDescent="0.35">
      <c r="A31" s="14" t="s">
        <v>141</v>
      </c>
      <c r="B31" s="14" t="s">
        <v>199</v>
      </c>
      <c r="C31" s="15">
        <v>38504</v>
      </c>
      <c r="D31" s="15">
        <v>43982</v>
      </c>
      <c r="E31" s="14" t="s">
        <v>34</v>
      </c>
      <c r="F31" s="16">
        <v>0</v>
      </c>
      <c r="G31" s="16">
        <v>0</v>
      </c>
      <c r="H31" s="16">
        <v>18</v>
      </c>
      <c r="I31" s="14" t="s">
        <v>33</v>
      </c>
    </row>
    <row r="32" spans="1:9" s="2" customFormat="1" ht="15" customHeight="1" x14ac:dyDescent="0.35">
      <c r="A32" s="14" t="s">
        <v>121</v>
      </c>
      <c r="B32" s="14" t="s">
        <v>209</v>
      </c>
      <c r="C32" s="15">
        <v>31608</v>
      </c>
      <c r="D32" s="15">
        <v>44742</v>
      </c>
      <c r="E32" s="14" t="s">
        <v>122</v>
      </c>
      <c r="F32" s="16">
        <v>0</v>
      </c>
      <c r="G32" s="16">
        <v>4</v>
      </c>
      <c r="H32" s="16">
        <v>0</v>
      </c>
      <c r="I32" s="14" t="s">
        <v>33</v>
      </c>
    </row>
    <row r="33" spans="1:9" s="2" customFormat="1" x14ac:dyDescent="0.35">
      <c r="A33" s="14" t="s">
        <v>54</v>
      </c>
      <c r="B33" s="14" t="s">
        <v>210</v>
      </c>
      <c r="C33" s="15">
        <v>32690</v>
      </c>
      <c r="D33" s="15">
        <v>44377</v>
      </c>
      <c r="E33" s="14" t="s">
        <v>55</v>
      </c>
      <c r="F33" s="16">
        <v>12</v>
      </c>
      <c r="G33" s="16">
        <v>0</v>
      </c>
      <c r="H33" s="16">
        <v>0</v>
      </c>
      <c r="I33" s="14" t="s">
        <v>13</v>
      </c>
    </row>
    <row r="34" spans="1:9" x14ac:dyDescent="0.35">
      <c r="A34" s="14" t="s">
        <v>192</v>
      </c>
      <c r="B34" s="14" t="s">
        <v>193</v>
      </c>
      <c r="C34" s="15">
        <v>43586</v>
      </c>
      <c r="D34" s="15">
        <v>45412</v>
      </c>
      <c r="E34" s="19" t="s">
        <v>188</v>
      </c>
      <c r="F34" s="16">
        <v>2</v>
      </c>
      <c r="G34" s="16">
        <v>2</v>
      </c>
      <c r="H34" s="16">
        <v>0</v>
      </c>
      <c r="I34" s="19" t="s">
        <v>78</v>
      </c>
    </row>
    <row r="35" spans="1:9" s="2" customFormat="1" ht="15" customHeight="1" x14ac:dyDescent="0.35">
      <c r="A35" s="14" t="s">
        <v>118</v>
      </c>
      <c r="B35" s="14" t="s">
        <v>179</v>
      </c>
      <c r="C35" s="15">
        <v>42767</v>
      </c>
      <c r="D35" s="15">
        <v>44592</v>
      </c>
      <c r="E35" s="14" t="s">
        <v>119</v>
      </c>
      <c r="F35" s="16">
        <v>0</v>
      </c>
      <c r="G35" s="16">
        <v>6</v>
      </c>
      <c r="H35" s="16">
        <v>0</v>
      </c>
      <c r="I35" s="14" t="s">
        <v>120</v>
      </c>
    </row>
    <row r="36" spans="1:9" s="2" customFormat="1" x14ac:dyDescent="0.35">
      <c r="A36" s="14" t="s">
        <v>86</v>
      </c>
      <c r="B36" s="14" t="s">
        <v>211</v>
      </c>
      <c r="C36" s="15">
        <v>39995</v>
      </c>
      <c r="D36" s="15">
        <v>45473</v>
      </c>
      <c r="E36" s="14" t="s">
        <v>87</v>
      </c>
      <c r="F36" s="16">
        <v>6</v>
      </c>
      <c r="G36" s="16">
        <v>0</v>
      </c>
      <c r="H36" s="16">
        <v>0</v>
      </c>
      <c r="I36" s="14" t="s">
        <v>40</v>
      </c>
    </row>
    <row r="37" spans="1:9" s="2" customFormat="1" ht="15" customHeight="1" x14ac:dyDescent="0.35">
      <c r="A37" s="14" t="s">
        <v>44</v>
      </c>
      <c r="B37" s="14" t="s">
        <v>225</v>
      </c>
      <c r="C37" s="15">
        <v>40441</v>
      </c>
      <c r="D37" s="15">
        <v>44074</v>
      </c>
      <c r="E37" s="14" t="s">
        <v>45</v>
      </c>
      <c r="F37" s="16">
        <v>10</v>
      </c>
      <c r="G37" s="16">
        <v>0</v>
      </c>
      <c r="H37" s="16">
        <v>0</v>
      </c>
      <c r="I37" s="14" t="s">
        <v>40</v>
      </c>
    </row>
    <row r="38" spans="1:9" s="17" customFormat="1" ht="15" customHeight="1" x14ac:dyDescent="0.35">
      <c r="A38" s="14" t="s">
        <v>88</v>
      </c>
      <c r="B38" s="14" t="s">
        <v>194</v>
      </c>
      <c r="C38" s="15">
        <v>29037</v>
      </c>
      <c r="D38" s="15">
        <v>45046</v>
      </c>
      <c r="E38" s="14" t="s">
        <v>90</v>
      </c>
      <c r="F38" s="16">
        <v>0</v>
      </c>
      <c r="G38" s="16">
        <v>3</v>
      </c>
      <c r="H38" s="16">
        <v>0</v>
      </c>
      <c r="I38" s="14" t="s">
        <v>89</v>
      </c>
    </row>
    <row r="39" spans="1:9" s="17" customFormat="1" x14ac:dyDescent="0.35">
      <c r="A39" s="14" t="s">
        <v>110</v>
      </c>
      <c r="B39" s="14" t="s">
        <v>180</v>
      </c>
      <c r="C39" s="15">
        <v>36364</v>
      </c>
      <c r="D39" s="15">
        <v>44012</v>
      </c>
      <c r="E39" s="14" t="s">
        <v>111</v>
      </c>
      <c r="F39" s="16">
        <v>0</v>
      </c>
      <c r="G39" s="16">
        <v>0</v>
      </c>
      <c r="H39" s="16">
        <v>0</v>
      </c>
      <c r="I39" s="14" t="s">
        <v>9</v>
      </c>
    </row>
    <row r="40" spans="1:9" s="17" customFormat="1" x14ac:dyDescent="0.35">
      <c r="A40" s="14" t="s">
        <v>72</v>
      </c>
      <c r="B40" s="14" t="s">
        <v>173</v>
      </c>
      <c r="C40" s="15">
        <v>41091</v>
      </c>
      <c r="D40" s="15">
        <v>44742</v>
      </c>
      <c r="E40" s="14" t="s">
        <v>73</v>
      </c>
      <c r="F40" s="16">
        <v>8</v>
      </c>
      <c r="G40" s="16">
        <v>4</v>
      </c>
      <c r="H40" s="16">
        <v>4</v>
      </c>
      <c r="I40" s="14" t="s">
        <v>9</v>
      </c>
    </row>
    <row r="41" spans="1:9" hidden="1" x14ac:dyDescent="0.35">
      <c r="A41" s="6" t="s">
        <v>125</v>
      </c>
      <c r="B41" s="6" t="s">
        <v>137</v>
      </c>
      <c r="C41" s="7">
        <v>38139</v>
      </c>
      <c r="D41" s="7">
        <v>43220</v>
      </c>
      <c r="E41" s="6" t="s">
        <v>73</v>
      </c>
      <c r="F41" s="5">
        <v>0</v>
      </c>
      <c r="G41" s="5">
        <v>0</v>
      </c>
      <c r="H41" s="5">
        <v>0</v>
      </c>
      <c r="I41" s="6" t="s">
        <v>9</v>
      </c>
    </row>
    <row r="42" spans="1:9" s="2" customFormat="1" x14ac:dyDescent="0.35">
      <c r="A42" s="14" t="s">
        <v>136</v>
      </c>
      <c r="B42" s="14" t="s">
        <v>212</v>
      </c>
      <c r="C42" s="15">
        <v>42917</v>
      </c>
      <c r="D42" s="15">
        <v>44742</v>
      </c>
      <c r="E42" s="14" t="s">
        <v>134</v>
      </c>
      <c r="F42" s="16">
        <v>0</v>
      </c>
      <c r="G42" s="16">
        <v>2</v>
      </c>
      <c r="H42" s="16">
        <v>0</v>
      </c>
      <c r="I42" s="14" t="s">
        <v>135</v>
      </c>
    </row>
    <row r="43" spans="1:9" s="2" customFormat="1" x14ac:dyDescent="0.35">
      <c r="A43" s="14" t="s">
        <v>154</v>
      </c>
      <c r="B43" s="14" t="s">
        <v>129</v>
      </c>
      <c r="C43" s="15">
        <v>41911</v>
      </c>
      <c r="D43" s="15">
        <v>43708</v>
      </c>
      <c r="E43" s="14" t="s">
        <v>43</v>
      </c>
      <c r="F43" s="16">
        <v>0</v>
      </c>
      <c r="G43" s="16">
        <v>0</v>
      </c>
      <c r="H43" s="16">
        <v>0</v>
      </c>
      <c r="I43" s="14" t="s">
        <v>42</v>
      </c>
    </row>
    <row r="44" spans="1:9" s="3" customFormat="1" ht="15" customHeight="1" x14ac:dyDescent="0.35">
      <c r="A44" s="14" t="s">
        <v>52</v>
      </c>
      <c r="B44" s="14" t="s">
        <v>198</v>
      </c>
      <c r="C44" s="15">
        <v>31766</v>
      </c>
      <c r="D44" s="15">
        <v>45077</v>
      </c>
      <c r="E44" s="14" t="s">
        <v>53</v>
      </c>
      <c r="F44" s="16">
        <v>4</v>
      </c>
      <c r="G44" s="16">
        <v>0</v>
      </c>
      <c r="H44" s="16">
        <v>0</v>
      </c>
      <c r="I44" s="14" t="s">
        <v>9</v>
      </c>
    </row>
    <row r="45" spans="1:9" s="10" customFormat="1" hidden="1" x14ac:dyDescent="0.35">
      <c r="A45" s="6" t="s">
        <v>93</v>
      </c>
      <c r="B45" s="6" t="s">
        <v>94</v>
      </c>
      <c r="C45" s="7">
        <v>33877</v>
      </c>
      <c r="D45" s="7">
        <v>43220</v>
      </c>
      <c r="E45" s="6" t="s">
        <v>130</v>
      </c>
      <c r="F45" s="5">
        <v>6</v>
      </c>
      <c r="G45" s="5">
        <v>6</v>
      </c>
      <c r="H45" s="5">
        <v>0</v>
      </c>
      <c r="I45" s="6" t="s">
        <v>95</v>
      </c>
    </row>
    <row r="46" spans="1:9" s="2" customFormat="1" ht="15" customHeight="1" x14ac:dyDescent="0.35">
      <c r="A46" s="14" t="s">
        <v>28</v>
      </c>
      <c r="B46" s="14" t="s">
        <v>155</v>
      </c>
      <c r="C46" s="15">
        <v>41730</v>
      </c>
      <c r="D46" s="15">
        <v>43921</v>
      </c>
      <c r="E46" s="14" t="s">
        <v>29</v>
      </c>
      <c r="F46" s="16">
        <v>0</v>
      </c>
      <c r="G46" s="16">
        <v>0</v>
      </c>
      <c r="H46" s="16">
        <v>15</v>
      </c>
      <c r="I46" s="14" t="s">
        <v>9</v>
      </c>
    </row>
    <row r="47" spans="1:9" s="2" customFormat="1" ht="15" customHeight="1" x14ac:dyDescent="0.35">
      <c r="A47" s="14" t="s">
        <v>83</v>
      </c>
      <c r="B47" s="14" t="s">
        <v>213</v>
      </c>
      <c r="C47" s="15">
        <v>29037</v>
      </c>
      <c r="D47" s="15">
        <v>45107</v>
      </c>
      <c r="E47" s="14" t="s">
        <v>29</v>
      </c>
      <c r="F47" s="16">
        <v>0</v>
      </c>
      <c r="G47" s="16">
        <v>8</v>
      </c>
      <c r="H47" s="16">
        <v>0</v>
      </c>
      <c r="I47" s="14" t="s">
        <v>9</v>
      </c>
    </row>
    <row r="48" spans="1:9" s="2" customFormat="1" x14ac:dyDescent="0.35">
      <c r="A48" s="23" t="s">
        <v>63</v>
      </c>
      <c r="B48" s="14" t="s">
        <v>214</v>
      </c>
      <c r="C48" s="15">
        <v>32699</v>
      </c>
      <c r="D48" s="15">
        <v>44377</v>
      </c>
      <c r="E48" s="14" t="s">
        <v>64</v>
      </c>
      <c r="F48" s="16">
        <v>0</v>
      </c>
      <c r="G48" s="16">
        <v>2</v>
      </c>
      <c r="H48" s="16">
        <v>0</v>
      </c>
      <c r="I48" s="14" t="s">
        <v>23</v>
      </c>
    </row>
    <row r="49" spans="1:9" s="2" customFormat="1" x14ac:dyDescent="0.35">
      <c r="A49" s="14" t="s">
        <v>24</v>
      </c>
      <c r="B49" s="14" t="s">
        <v>172</v>
      </c>
      <c r="C49" s="15">
        <v>40046</v>
      </c>
      <c r="D49" s="15">
        <v>44074</v>
      </c>
      <c r="E49" s="14" t="s">
        <v>227</v>
      </c>
      <c r="F49" s="16">
        <v>16</v>
      </c>
      <c r="G49" s="16">
        <v>0</v>
      </c>
      <c r="H49" s="16">
        <v>0</v>
      </c>
      <c r="I49" s="14" t="s">
        <v>23</v>
      </c>
    </row>
    <row r="50" spans="1:9" s="2" customFormat="1" x14ac:dyDescent="0.35">
      <c r="A50" s="14" t="s">
        <v>229</v>
      </c>
      <c r="B50" s="14" t="s">
        <v>230</v>
      </c>
      <c r="C50" s="15">
        <v>43709</v>
      </c>
      <c r="D50" s="15">
        <v>45535</v>
      </c>
      <c r="E50" s="14" t="s">
        <v>228</v>
      </c>
      <c r="F50" s="16">
        <v>0</v>
      </c>
      <c r="G50" s="16">
        <v>0</v>
      </c>
      <c r="H50" s="16">
        <v>0</v>
      </c>
      <c r="I50" s="19" t="s">
        <v>231</v>
      </c>
    </row>
    <row r="51" spans="1:9" s="2" customFormat="1" ht="15" customHeight="1" x14ac:dyDescent="0.35">
      <c r="A51" s="14" t="s">
        <v>142</v>
      </c>
      <c r="B51" s="14" t="s">
        <v>170</v>
      </c>
      <c r="C51" s="15">
        <v>30864</v>
      </c>
      <c r="D51" s="15">
        <v>44804</v>
      </c>
      <c r="E51" s="14" t="s">
        <v>143</v>
      </c>
      <c r="F51" s="16">
        <v>0</v>
      </c>
      <c r="G51" s="16">
        <v>4</v>
      </c>
      <c r="H51" s="16">
        <v>0</v>
      </c>
      <c r="I51" s="14" t="s">
        <v>144</v>
      </c>
    </row>
    <row r="52" spans="1:9" s="2" customFormat="1" x14ac:dyDescent="0.35">
      <c r="A52" s="14" t="s">
        <v>138</v>
      </c>
      <c r="B52" s="14" t="s">
        <v>156</v>
      </c>
      <c r="C52" s="15">
        <v>42898</v>
      </c>
      <c r="D52" s="15">
        <v>44712</v>
      </c>
      <c r="E52" s="14" t="s">
        <v>69</v>
      </c>
      <c r="F52" s="16">
        <v>0</v>
      </c>
      <c r="G52" s="16">
        <v>0</v>
      </c>
      <c r="H52" s="16">
        <v>0</v>
      </c>
      <c r="I52" s="14" t="s">
        <v>139</v>
      </c>
    </row>
    <row r="53" spans="1:9" s="2" customFormat="1" ht="15" customHeight="1" x14ac:dyDescent="0.35">
      <c r="A53" s="14" t="s">
        <v>68</v>
      </c>
      <c r="B53" s="14" t="s">
        <v>215</v>
      </c>
      <c r="C53" s="15">
        <v>27942</v>
      </c>
      <c r="D53" s="15">
        <v>44377</v>
      </c>
      <c r="E53" s="14" t="s">
        <v>69</v>
      </c>
      <c r="F53" s="16">
        <v>0</v>
      </c>
      <c r="G53" s="16">
        <v>5</v>
      </c>
      <c r="H53" s="16">
        <v>0</v>
      </c>
      <c r="I53" s="14" t="s">
        <v>9</v>
      </c>
    </row>
    <row r="54" spans="1:9" s="2" customFormat="1" x14ac:dyDescent="0.35">
      <c r="A54" s="14" t="s">
        <v>98</v>
      </c>
      <c r="B54" s="14" t="s">
        <v>216</v>
      </c>
      <c r="C54" s="15">
        <v>36356</v>
      </c>
      <c r="D54" s="15">
        <v>44377</v>
      </c>
      <c r="E54" s="14" t="s">
        <v>100</v>
      </c>
      <c r="F54" s="16">
        <v>3</v>
      </c>
      <c r="G54" s="16">
        <v>3</v>
      </c>
      <c r="H54" s="16">
        <v>0</v>
      </c>
      <c r="I54" s="14" t="s">
        <v>99</v>
      </c>
    </row>
    <row r="55" spans="1:9" s="2" customFormat="1" x14ac:dyDescent="0.35">
      <c r="A55" s="14" t="s">
        <v>80</v>
      </c>
      <c r="B55" s="14" t="s">
        <v>222</v>
      </c>
      <c r="C55" s="15">
        <v>38808</v>
      </c>
      <c r="D55" s="15">
        <v>45138</v>
      </c>
      <c r="E55" s="14" t="s">
        <v>82</v>
      </c>
      <c r="F55" s="16">
        <v>0</v>
      </c>
      <c r="G55" s="16">
        <v>3</v>
      </c>
      <c r="H55" s="16">
        <v>0</v>
      </c>
      <c r="I55" s="14" t="s">
        <v>81</v>
      </c>
    </row>
    <row r="56" spans="1:9" s="2" customFormat="1" x14ac:dyDescent="0.35">
      <c r="A56" s="14" t="s">
        <v>56</v>
      </c>
      <c r="B56" s="14" t="s">
        <v>217</v>
      </c>
      <c r="C56" s="15">
        <v>30133</v>
      </c>
      <c r="D56" s="15">
        <v>45473</v>
      </c>
      <c r="E56" s="14" t="s">
        <v>57</v>
      </c>
      <c r="F56" s="24">
        <v>0</v>
      </c>
      <c r="G56" s="24">
        <v>4</v>
      </c>
      <c r="H56" s="24">
        <v>0</v>
      </c>
      <c r="I56" s="14" t="s">
        <v>19</v>
      </c>
    </row>
    <row r="57" spans="1:9" s="4" customFormat="1" x14ac:dyDescent="0.35">
      <c r="A57" s="14" t="s">
        <v>103</v>
      </c>
      <c r="B57" s="14" t="s">
        <v>218</v>
      </c>
      <c r="C57" s="15">
        <v>39268</v>
      </c>
      <c r="D57" s="15">
        <v>44742</v>
      </c>
      <c r="E57" s="14" t="s">
        <v>104</v>
      </c>
      <c r="F57" s="16">
        <v>4</v>
      </c>
      <c r="G57" s="16">
        <v>4</v>
      </c>
      <c r="H57" s="16">
        <v>0</v>
      </c>
      <c r="I57" s="14" t="s">
        <v>78</v>
      </c>
    </row>
    <row r="58" spans="1:9" s="2" customFormat="1" x14ac:dyDescent="0.35">
      <c r="A58" s="14" t="s">
        <v>39</v>
      </c>
      <c r="B58" s="14" t="s">
        <v>221</v>
      </c>
      <c r="C58" s="15">
        <v>37073</v>
      </c>
      <c r="D58" s="15">
        <v>44377</v>
      </c>
      <c r="E58" s="14" t="s">
        <v>41</v>
      </c>
      <c r="F58" s="16">
        <v>12</v>
      </c>
      <c r="G58" s="16">
        <v>0</v>
      </c>
      <c r="H58" s="16">
        <v>0</v>
      </c>
      <c r="I58" s="14" t="s">
        <v>40</v>
      </c>
    </row>
    <row r="59" spans="1:9" s="3" customFormat="1" ht="15" customHeight="1" x14ac:dyDescent="0.35">
      <c r="A59" s="14" t="s">
        <v>66</v>
      </c>
      <c r="B59" s="14" t="s">
        <v>157</v>
      </c>
      <c r="C59" s="15">
        <v>41456</v>
      </c>
      <c r="D59" s="15">
        <v>45107</v>
      </c>
      <c r="E59" s="14" t="s">
        <v>67</v>
      </c>
      <c r="F59" s="16">
        <v>0</v>
      </c>
      <c r="G59" s="16">
        <v>4</v>
      </c>
      <c r="H59" s="16">
        <v>0</v>
      </c>
      <c r="I59" s="14" t="s">
        <v>33</v>
      </c>
    </row>
    <row r="60" spans="1:9" s="3" customFormat="1" x14ac:dyDescent="0.35">
      <c r="A60" s="25" t="s">
        <v>70</v>
      </c>
      <c r="B60" s="14" t="s">
        <v>191</v>
      </c>
      <c r="C60" s="15">
        <v>41403</v>
      </c>
      <c r="D60" s="15">
        <v>45412</v>
      </c>
      <c r="E60" s="14" t="s">
        <v>71</v>
      </c>
      <c r="F60" s="16">
        <v>2</v>
      </c>
      <c r="G60" s="16">
        <v>3</v>
      </c>
      <c r="H60" s="16">
        <v>0</v>
      </c>
      <c r="I60" s="14" t="s">
        <v>9</v>
      </c>
    </row>
    <row r="61" spans="1:9" s="2" customFormat="1" ht="15" customHeight="1" x14ac:dyDescent="0.35">
      <c r="A61" s="26" t="s">
        <v>74</v>
      </c>
      <c r="B61" s="14" t="s">
        <v>171</v>
      </c>
      <c r="C61" s="15">
        <v>37834</v>
      </c>
      <c r="D61" s="15">
        <v>44377</v>
      </c>
      <c r="E61" s="14" t="s">
        <v>75</v>
      </c>
      <c r="F61" s="16">
        <v>0</v>
      </c>
      <c r="G61" s="16">
        <v>15</v>
      </c>
      <c r="H61" s="16">
        <v>0</v>
      </c>
      <c r="I61" s="14" t="s">
        <v>37</v>
      </c>
    </row>
    <row r="62" spans="1:9" x14ac:dyDescent="0.35">
      <c r="A62" s="27" t="s">
        <v>177</v>
      </c>
      <c r="B62" s="14" t="s">
        <v>178</v>
      </c>
      <c r="C62" s="15">
        <v>43504</v>
      </c>
      <c r="D62" s="15">
        <v>45322</v>
      </c>
      <c r="E62" s="14" t="s">
        <v>75</v>
      </c>
      <c r="F62" s="16">
        <v>0</v>
      </c>
      <c r="G62" s="16">
        <v>0</v>
      </c>
      <c r="H62" s="16">
        <v>0</v>
      </c>
      <c r="I62" s="14" t="s">
        <v>37</v>
      </c>
    </row>
    <row r="63" spans="1:9" s="3" customFormat="1" ht="14.25" customHeight="1" x14ac:dyDescent="0.35">
      <c r="A63" s="14" t="s">
        <v>158</v>
      </c>
      <c r="B63" s="14" t="s">
        <v>219</v>
      </c>
      <c r="C63" s="28">
        <v>34967</v>
      </c>
      <c r="D63" s="28">
        <v>44742</v>
      </c>
      <c r="E63" s="19" t="s">
        <v>133</v>
      </c>
      <c r="F63" s="29">
        <v>3</v>
      </c>
      <c r="G63" s="29">
        <v>3</v>
      </c>
      <c r="H63" s="29">
        <v>0</v>
      </c>
      <c r="I63" s="14" t="s">
        <v>65</v>
      </c>
    </row>
    <row r="64" spans="1:9" s="2" customFormat="1" x14ac:dyDescent="0.35">
      <c r="A64" s="14" t="s">
        <v>60</v>
      </c>
      <c r="B64" s="14" t="s">
        <v>159</v>
      </c>
      <c r="C64" s="30">
        <v>42095</v>
      </c>
      <c r="D64" s="30">
        <v>43921</v>
      </c>
      <c r="E64" s="19" t="s">
        <v>62</v>
      </c>
      <c r="F64" s="16">
        <v>0</v>
      </c>
      <c r="G64" s="16">
        <v>3</v>
      </c>
      <c r="H64" s="16">
        <v>0</v>
      </c>
      <c r="I64" s="19" t="s">
        <v>61</v>
      </c>
    </row>
    <row r="65" spans="1:9" s="31" customFormat="1" hidden="1" x14ac:dyDescent="0.35">
      <c r="A65" s="6" t="s">
        <v>113</v>
      </c>
      <c r="B65" s="6" t="s">
        <v>114</v>
      </c>
      <c r="C65" s="12">
        <v>41030</v>
      </c>
      <c r="D65" s="12">
        <v>43220</v>
      </c>
      <c r="E65" s="13" t="s">
        <v>115</v>
      </c>
      <c r="F65" s="11">
        <v>2</v>
      </c>
      <c r="G65" s="11">
        <v>2</v>
      </c>
      <c r="H65" s="11">
        <v>0</v>
      </c>
      <c r="I65" s="6" t="s">
        <v>9</v>
      </c>
    </row>
    <row r="66" spans="1:9" s="2" customFormat="1" ht="14.25" customHeight="1" x14ac:dyDescent="0.35">
      <c r="A66" s="14" t="s">
        <v>30</v>
      </c>
      <c r="B66" s="14" t="s">
        <v>184</v>
      </c>
      <c r="C66" s="30">
        <v>28748</v>
      </c>
      <c r="D66" s="30">
        <v>44286</v>
      </c>
      <c r="E66" s="19" t="s">
        <v>31</v>
      </c>
      <c r="F66" s="16">
        <v>0</v>
      </c>
      <c r="G66" s="16">
        <v>3</v>
      </c>
      <c r="H66" s="16">
        <v>0</v>
      </c>
      <c r="I66" s="19" t="s">
        <v>9</v>
      </c>
    </row>
    <row r="67" spans="1:9" x14ac:dyDescent="0.35">
      <c r="A67" s="14" t="s">
        <v>105</v>
      </c>
      <c r="B67" s="14" t="s">
        <v>196</v>
      </c>
      <c r="C67" s="15">
        <v>42461</v>
      </c>
      <c r="D67" s="15">
        <v>44286</v>
      </c>
      <c r="E67" s="14" t="s">
        <v>107</v>
      </c>
      <c r="F67" s="29">
        <v>0</v>
      </c>
      <c r="G67" s="29">
        <v>2</v>
      </c>
      <c r="H67" s="29">
        <v>0</v>
      </c>
      <c r="I67" s="14" t="s">
        <v>106</v>
      </c>
    </row>
    <row r="68" spans="1:9" s="2" customFormat="1" ht="16.5" customHeight="1" x14ac:dyDescent="0.35">
      <c r="A68" s="14" t="s">
        <v>131</v>
      </c>
      <c r="B68" s="14" t="s">
        <v>190</v>
      </c>
      <c r="C68" s="15">
        <v>40424</v>
      </c>
      <c r="D68" s="15">
        <v>44681</v>
      </c>
      <c r="E68" s="32" t="s">
        <v>160</v>
      </c>
      <c r="F68" s="29">
        <v>5</v>
      </c>
      <c r="G68" s="29">
        <v>0</v>
      </c>
      <c r="H68" s="29">
        <v>0</v>
      </c>
      <c r="I68" s="32" t="s">
        <v>132</v>
      </c>
    </row>
    <row r="69" spans="1:9" x14ac:dyDescent="0.35">
      <c r="F69" s="1">
        <f>SUBTOTAL(109,Table102[Pre])</f>
        <v>251</v>
      </c>
      <c r="G69" s="1">
        <f>SUBTOTAL(109,Table102[Post])</f>
        <v>146</v>
      </c>
      <c r="H69" s="1">
        <f>SUBTOTAL(109,Table102[Short])</f>
        <v>64</v>
      </c>
    </row>
  </sheetData>
  <pageMargins left="0.25" right="0.25" top="0.75" bottom="0.75" header="0.3" footer="0.3"/>
  <pageSetup scale="58" fitToHeight="0" orientation="landscape" r:id="rId1"/>
  <headerFooter>
    <oddHeader>&amp;C&amp;D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1"/>
  <sheetViews>
    <sheetView zoomScale="80" zoomScaleNormal="80" workbookViewId="0">
      <selection activeCell="A35" sqref="A1:XFD1048576"/>
    </sheetView>
  </sheetViews>
  <sheetFormatPr defaultColWidth="9.1796875" defaultRowHeight="14.5" x14ac:dyDescent="0.35"/>
  <cols>
    <col min="1" max="1" width="89.7265625" style="50" bestFit="1" customWidth="1"/>
    <col min="2" max="2" width="19.54296875" style="50" bestFit="1" customWidth="1"/>
    <col min="3" max="3" width="18.81640625" style="50" bestFit="1" customWidth="1"/>
    <col min="4" max="4" width="18" style="50" bestFit="1" customWidth="1"/>
    <col min="5" max="5" width="30.1796875" style="50" bestFit="1" customWidth="1"/>
    <col min="6" max="6" width="6.26953125" style="50" bestFit="1" customWidth="1"/>
    <col min="7" max="8" width="8.7265625" style="50" bestFit="1" customWidth="1"/>
    <col min="9" max="9" width="32.54296875" style="50" customWidth="1"/>
    <col min="10" max="10" width="15.81640625" style="50" bestFit="1" customWidth="1"/>
    <col min="11" max="16384" width="9.1796875" style="50"/>
  </cols>
  <sheetData>
    <row r="1" spans="1:10" x14ac:dyDescent="0.35">
      <c r="A1" s="14" t="s">
        <v>0</v>
      </c>
      <c r="B1" s="14" t="s">
        <v>1</v>
      </c>
      <c r="C1" s="15" t="s">
        <v>2</v>
      </c>
      <c r="D1" s="15" t="s">
        <v>3</v>
      </c>
      <c r="E1" s="15" t="s">
        <v>124</v>
      </c>
      <c r="F1" s="15" t="s">
        <v>4</v>
      </c>
      <c r="G1" s="15" t="s">
        <v>5</v>
      </c>
      <c r="H1" s="15" t="s">
        <v>6</v>
      </c>
      <c r="I1" s="14" t="s">
        <v>7</v>
      </c>
      <c r="J1" s="55" t="s">
        <v>307</v>
      </c>
    </row>
    <row r="2" spans="1:10" s="52" customFormat="1" ht="15" customHeight="1" x14ac:dyDescent="0.35">
      <c r="A2" s="33" t="s">
        <v>77</v>
      </c>
      <c r="B2" s="33" t="s">
        <v>233</v>
      </c>
      <c r="C2" s="34">
        <v>42125</v>
      </c>
      <c r="D2" s="51">
        <v>44316</v>
      </c>
      <c r="E2" s="33" t="s">
        <v>79</v>
      </c>
      <c r="F2" s="35">
        <v>0</v>
      </c>
      <c r="G2" s="35">
        <v>0</v>
      </c>
      <c r="H2" s="35">
        <v>0</v>
      </c>
      <c r="I2" s="33" t="s">
        <v>78</v>
      </c>
      <c r="J2" s="33" t="s">
        <v>308</v>
      </c>
    </row>
    <row r="3" spans="1:10" s="52" customFormat="1" x14ac:dyDescent="0.35">
      <c r="A3" s="33" t="s">
        <v>116</v>
      </c>
      <c r="B3" s="33" t="s">
        <v>300</v>
      </c>
      <c r="C3" s="34">
        <v>39203</v>
      </c>
      <c r="D3" s="34">
        <v>44804</v>
      </c>
      <c r="E3" s="33" t="s">
        <v>126</v>
      </c>
      <c r="F3" s="35">
        <v>2</v>
      </c>
      <c r="G3" s="35">
        <v>4</v>
      </c>
      <c r="H3" s="35">
        <v>0</v>
      </c>
      <c r="I3" s="33" t="s">
        <v>78</v>
      </c>
      <c r="J3" s="33" t="s">
        <v>308</v>
      </c>
    </row>
    <row r="4" spans="1:10" s="52" customFormat="1" ht="15" customHeight="1" x14ac:dyDescent="0.35">
      <c r="A4" s="33" t="s">
        <v>145</v>
      </c>
      <c r="B4" s="33" t="s">
        <v>255</v>
      </c>
      <c r="C4" s="34">
        <v>40269</v>
      </c>
      <c r="D4" s="34">
        <v>44681</v>
      </c>
      <c r="E4" s="33" t="s">
        <v>146</v>
      </c>
      <c r="F4" s="35">
        <v>0</v>
      </c>
      <c r="G4" s="35">
        <v>0</v>
      </c>
      <c r="H4" s="35">
        <v>5</v>
      </c>
      <c r="I4" s="33" t="s">
        <v>147</v>
      </c>
      <c r="J4" s="33" t="s">
        <v>308</v>
      </c>
    </row>
    <row r="5" spans="1:10" s="52" customFormat="1" x14ac:dyDescent="0.35">
      <c r="A5" s="33" t="s">
        <v>112</v>
      </c>
      <c r="B5" s="33" t="s">
        <v>285</v>
      </c>
      <c r="C5" s="34">
        <v>38899</v>
      </c>
      <c r="D5" s="34">
        <v>44377</v>
      </c>
      <c r="E5" s="33" t="s">
        <v>162</v>
      </c>
      <c r="F5" s="35">
        <v>0</v>
      </c>
      <c r="G5" s="35">
        <v>8</v>
      </c>
      <c r="H5" s="35">
        <v>0</v>
      </c>
      <c r="I5" s="33" t="s">
        <v>313</v>
      </c>
      <c r="J5" s="33" t="s">
        <v>308</v>
      </c>
    </row>
    <row r="6" spans="1:10" s="53" customFormat="1" x14ac:dyDescent="0.35">
      <c r="A6" s="33" t="s">
        <v>84</v>
      </c>
      <c r="B6" s="33" t="s">
        <v>262</v>
      </c>
      <c r="C6" s="34">
        <v>34607</v>
      </c>
      <c r="D6" s="34">
        <v>45838</v>
      </c>
      <c r="E6" s="33" t="s">
        <v>85</v>
      </c>
      <c r="F6" s="35">
        <v>0</v>
      </c>
      <c r="G6" s="35">
        <v>5</v>
      </c>
      <c r="H6" s="35">
        <v>0</v>
      </c>
      <c r="I6" s="33" t="s">
        <v>9</v>
      </c>
      <c r="J6" s="33" t="s">
        <v>308</v>
      </c>
    </row>
    <row r="7" spans="1:10" s="52" customFormat="1" ht="15" customHeight="1" x14ac:dyDescent="0.35">
      <c r="A7" s="33" t="s">
        <v>36</v>
      </c>
      <c r="B7" s="33" t="s">
        <v>269</v>
      </c>
      <c r="C7" s="34">
        <v>29037</v>
      </c>
      <c r="D7" s="34">
        <v>45473</v>
      </c>
      <c r="E7" s="33" t="s">
        <v>38</v>
      </c>
      <c r="F7" s="35">
        <v>15</v>
      </c>
      <c r="G7" s="35">
        <v>0</v>
      </c>
      <c r="H7" s="35">
        <v>0</v>
      </c>
      <c r="I7" s="33" t="s">
        <v>37</v>
      </c>
      <c r="J7" s="33" t="s">
        <v>308</v>
      </c>
    </row>
    <row r="8" spans="1:10" s="52" customFormat="1" ht="15" customHeight="1" x14ac:dyDescent="0.35">
      <c r="A8" s="33" t="s">
        <v>21</v>
      </c>
      <c r="B8" s="33" t="s">
        <v>223</v>
      </c>
      <c r="C8" s="34">
        <v>42186</v>
      </c>
      <c r="D8" s="34">
        <v>44012</v>
      </c>
      <c r="E8" s="33" t="s">
        <v>22</v>
      </c>
      <c r="F8" s="35">
        <v>4</v>
      </c>
      <c r="G8" s="35">
        <v>0</v>
      </c>
      <c r="H8" s="35">
        <v>0</v>
      </c>
      <c r="I8" s="33" t="s">
        <v>13</v>
      </c>
      <c r="J8" s="33" t="s">
        <v>309</v>
      </c>
    </row>
    <row r="9" spans="1:10" s="52" customFormat="1" x14ac:dyDescent="0.35">
      <c r="A9" s="33" t="s">
        <v>25</v>
      </c>
      <c r="B9" s="33" t="s">
        <v>263</v>
      </c>
      <c r="C9" s="34">
        <v>42491</v>
      </c>
      <c r="D9" s="34">
        <v>44316</v>
      </c>
      <c r="E9" s="33" t="s">
        <v>27</v>
      </c>
      <c r="F9" s="35">
        <v>0</v>
      </c>
      <c r="G9" s="35">
        <v>2</v>
      </c>
      <c r="H9" s="35">
        <v>0</v>
      </c>
      <c r="I9" s="33" t="s">
        <v>26</v>
      </c>
      <c r="J9" s="33" t="s">
        <v>308</v>
      </c>
    </row>
    <row r="10" spans="1:10" s="52" customFormat="1" x14ac:dyDescent="0.35">
      <c r="A10" s="33" t="s">
        <v>46</v>
      </c>
      <c r="B10" s="33" t="s">
        <v>293</v>
      </c>
      <c r="C10" s="34">
        <v>39309</v>
      </c>
      <c r="D10" s="34">
        <v>44712</v>
      </c>
      <c r="E10" s="33" t="s">
        <v>47</v>
      </c>
      <c r="F10" s="35">
        <v>0</v>
      </c>
      <c r="G10" s="35">
        <v>4</v>
      </c>
      <c r="H10" s="35">
        <v>0</v>
      </c>
      <c r="I10" s="33" t="s">
        <v>33</v>
      </c>
      <c r="J10" s="33" t="s">
        <v>308</v>
      </c>
    </row>
    <row r="11" spans="1:10" s="52" customFormat="1" x14ac:dyDescent="0.35">
      <c r="A11" s="33" t="s">
        <v>50</v>
      </c>
      <c r="B11" s="33" t="s">
        <v>292</v>
      </c>
      <c r="C11" s="34">
        <v>39508</v>
      </c>
      <c r="D11" s="34">
        <v>44957</v>
      </c>
      <c r="E11" s="33" t="s">
        <v>51</v>
      </c>
      <c r="F11" s="35">
        <v>30</v>
      </c>
      <c r="G11" s="35">
        <v>0</v>
      </c>
      <c r="H11" s="35">
        <v>0</v>
      </c>
      <c r="I11" s="33" t="s">
        <v>23</v>
      </c>
      <c r="J11" s="33" t="s">
        <v>308</v>
      </c>
    </row>
    <row r="12" spans="1:10" ht="15" customHeight="1" x14ac:dyDescent="0.35">
      <c r="A12" s="33" t="s">
        <v>108</v>
      </c>
      <c r="B12" s="33" t="s">
        <v>260</v>
      </c>
      <c r="C12" s="34">
        <v>42229</v>
      </c>
      <c r="D12" s="34">
        <v>45777</v>
      </c>
      <c r="E12" s="33" t="s">
        <v>128</v>
      </c>
      <c r="F12" s="35">
        <v>0</v>
      </c>
      <c r="G12" s="35">
        <v>0</v>
      </c>
      <c r="H12" s="35">
        <v>8</v>
      </c>
      <c r="I12" s="33" t="s">
        <v>311</v>
      </c>
      <c r="J12" s="33" t="s">
        <v>308</v>
      </c>
    </row>
    <row r="13" spans="1:10" ht="15" customHeight="1" x14ac:dyDescent="0.35">
      <c r="A13" s="33" t="s">
        <v>108</v>
      </c>
      <c r="B13" s="33" t="s">
        <v>186</v>
      </c>
      <c r="C13" s="34">
        <v>42229</v>
      </c>
      <c r="D13" s="34">
        <v>43921</v>
      </c>
      <c r="E13" s="33" t="s">
        <v>127</v>
      </c>
      <c r="F13" s="35">
        <v>10</v>
      </c>
      <c r="G13" s="35">
        <v>2</v>
      </c>
      <c r="H13" s="35">
        <v>8</v>
      </c>
      <c r="I13" s="33" t="s">
        <v>311</v>
      </c>
      <c r="J13" s="33" t="s">
        <v>308</v>
      </c>
    </row>
    <row r="14" spans="1:10" x14ac:dyDescent="0.35">
      <c r="A14" s="33" t="s">
        <v>14</v>
      </c>
      <c r="B14" s="33" t="s">
        <v>166</v>
      </c>
      <c r="C14" s="34">
        <v>34029</v>
      </c>
      <c r="D14" s="34">
        <v>44012</v>
      </c>
      <c r="E14" s="33" t="s">
        <v>15</v>
      </c>
      <c r="F14" s="35">
        <v>4</v>
      </c>
      <c r="G14" s="35">
        <v>6</v>
      </c>
      <c r="H14" s="35">
        <v>0</v>
      </c>
      <c r="I14" s="33" t="s">
        <v>13</v>
      </c>
      <c r="J14" s="33" t="s">
        <v>309</v>
      </c>
    </row>
    <row r="15" spans="1:10" s="52" customFormat="1" x14ac:dyDescent="0.35">
      <c r="A15" s="33" t="s">
        <v>149</v>
      </c>
      <c r="B15" s="33" t="s">
        <v>234</v>
      </c>
      <c r="C15" s="34">
        <v>43256</v>
      </c>
      <c r="D15" s="34">
        <v>45016</v>
      </c>
      <c r="E15" s="36" t="s">
        <v>151</v>
      </c>
      <c r="F15" s="35">
        <v>0</v>
      </c>
      <c r="G15" s="35">
        <v>0</v>
      </c>
      <c r="H15" s="35">
        <v>0</v>
      </c>
      <c r="I15" s="36" t="s">
        <v>152</v>
      </c>
      <c r="J15" s="33" t="s">
        <v>309</v>
      </c>
    </row>
    <row r="16" spans="1:10" s="52" customFormat="1" x14ac:dyDescent="0.35">
      <c r="A16" s="33" t="s">
        <v>304</v>
      </c>
      <c r="B16" s="33" t="s">
        <v>306</v>
      </c>
      <c r="C16" s="34">
        <v>44089</v>
      </c>
      <c r="D16" s="34">
        <v>45894</v>
      </c>
      <c r="E16" s="36" t="s">
        <v>305</v>
      </c>
      <c r="F16" s="35">
        <v>22</v>
      </c>
      <c r="G16" s="35">
        <v>0</v>
      </c>
      <c r="H16" s="35">
        <v>0</v>
      </c>
      <c r="I16" s="36" t="s">
        <v>78</v>
      </c>
      <c r="J16" s="33" t="s">
        <v>308</v>
      </c>
    </row>
    <row r="17" spans="1:10" s="52" customFormat="1" ht="15" customHeight="1" x14ac:dyDescent="0.35">
      <c r="A17" s="37" t="s">
        <v>117</v>
      </c>
      <c r="B17" s="33" t="s">
        <v>270</v>
      </c>
      <c r="C17" s="38">
        <v>41761</v>
      </c>
      <c r="D17" s="38">
        <v>45412</v>
      </c>
      <c r="E17" s="48" t="s">
        <v>153</v>
      </c>
      <c r="F17" s="35">
        <v>0</v>
      </c>
      <c r="G17" s="35">
        <v>3</v>
      </c>
      <c r="H17" s="35">
        <v>0</v>
      </c>
      <c r="I17" s="49" t="s">
        <v>12</v>
      </c>
      <c r="J17" s="33" t="s">
        <v>308</v>
      </c>
    </row>
    <row r="18" spans="1:10" s="52" customFormat="1" ht="15" customHeight="1" x14ac:dyDescent="0.35">
      <c r="A18" s="33" t="s">
        <v>167</v>
      </c>
      <c r="B18" s="33" t="s">
        <v>237</v>
      </c>
      <c r="C18" s="34">
        <v>43282</v>
      </c>
      <c r="D18" s="34">
        <v>45107</v>
      </c>
      <c r="E18" s="33" t="s">
        <v>169</v>
      </c>
      <c r="F18" s="35">
        <v>9</v>
      </c>
      <c r="G18" s="35">
        <v>0</v>
      </c>
      <c r="H18" s="35">
        <v>0</v>
      </c>
      <c r="I18" s="33" t="s">
        <v>65</v>
      </c>
      <c r="J18" s="33" t="s">
        <v>308</v>
      </c>
    </row>
    <row r="19" spans="1:10" s="52" customFormat="1" x14ac:dyDescent="0.35">
      <c r="A19" s="39" t="s">
        <v>58</v>
      </c>
      <c r="B19" s="33" t="s">
        <v>259</v>
      </c>
      <c r="C19" s="34">
        <v>39630</v>
      </c>
      <c r="D19" s="51">
        <v>45747</v>
      </c>
      <c r="E19" s="33" t="s">
        <v>59</v>
      </c>
      <c r="F19" s="35">
        <v>10</v>
      </c>
      <c r="G19" s="35">
        <v>0</v>
      </c>
      <c r="H19" s="35">
        <v>0</v>
      </c>
      <c r="I19" s="33" t="s">
        <v>95</v>
      </c>
      <c r="J19" s="33" t="s">
        <v>308</v>
      </c>
    </row>
    <row r="20" spans="1:10" s="52" customFormat="1" x14ac:dyDescent="0.35">
      <c r="A20" s="33" t="s">
        <v>101</v>
      </c>
      <c r="B20" s="33" t="s">
        <v>220</v>
      </c>
      <c r="C20" s="34">
        <v>37803</v>
      </c>
      <c r="D20" s="34">
        <v>44012</v>
      </c>
      <c r="E20" s="33" t="s">
        <v>102</v>
      </c>
      <c r="F20" s="35">
        <v>6</v>
      </c>
      <c r="G20" s="35">
        <v>0</v>
      </c>
      <c r="H20" s="35">
        <v>0</v>
      </c>
      <c r="I20" s="33" t="s">
        <v>175</v>
      </c>
      <c r="J20" s="33" t="s">
        <v>310</v>
      </c>
    </row>
    <row r="21" spans="1:10" s="53" customFormat="1" ht="15" customHeight="1" x14ac:dyDescent="0.35">
      <c r="A21" s="33" t="s">
        <v>176</v>
      </c>
      <c r="B21" s="33" t="s">
        <v>271</v>
      </c>
      <c r="C21" s="34">
        <v>27942</v>
      </c>
      <c r="D21" s="34">
        <v>45107</v>
      </c>
      <c r="E21" s="33" t="s">
        <v>245</v>
      </c>
      <c r="F21" s="35">
        <v>2</v>
      </c>
      <c r="G21" s="35">
        <v>4</v>
      </c>
      <c r="H21" s="35">
        <v>0</v>
      </c>
      <c r="I21" s="33" t="s">
        <v>9</v>
      </c>
      <c r="J21" s="33" t="s">
        <v>308</v>
      </c>
    </row>
    <row r="22" spans="1:10" s="52" customFormat="1" ht="15" customHeight="1" x14ac:dyDescent="0.35">
      <c r="A22" s="33" t="s">
        <v>16</v>
      </c>
      <c r="B22" s="33" t="s">
        <v>264</v>
      </c>
      <c r="C22" s="34">
        <v>39569</v>
      </c>
      <c r="D22" s="34">
        <v>45442</v>
      </c>
      <c r="E22" s="33" t="s">
        <v>17</v>
      </c>
      <c r="F22" s="35">
        <v>0</v>
      </c>
      <c r="G22" s="35">
        <v>5</v>
      </c>
      <c r="H22" s="35">
        <v>0</v>
      </c>
      <c r="I22" s="33" t="s">
        <v>9</v>
      </c>
      <c r="J22" s="33" t="s">
        <v>308</v>
      </c>
    </row>
    <row r="23" spans="1:10" s="52" customFormat="1" x14ac:dyDescent="0.35">
      <c r="A23" s="33" t="s">
        <v>11</v>
      </c>
      <c r="B23" s="33" t="s">
        <v>301</v>
      </c>
      <c r="C23" s="34">
        <v>33086</v>
      </c>
      <c r="D23" s="34">
        <v>44439</v>
      </c>
      <c r="E23" s="33" t="s">
        <v>123</v>
      </c>
      <c r="F23" s="35">
        <v>0</v>
      </c>
      <c r="G23" s="35">
        <v>6</v>
      </c>
      <c r="H23" s="35">
        <v>0</v>
      </c>
      <c r="I23" s="33" t="s">
        <v>9</v>
      </c>
      <c r="J23" s="33" t="s">
        <v>308</v>
      </c>
    </row>
    <row r="24" spans="1:10" s="52" customFormat="1" x14ac:dyDescent="0.35">
      <c r="A24" s="33" t="s">
        <v>229</v>
      </c>
      <c r="B24" s="33" t="s">
        <v>230</v>
      </c>
      <c r="C24" s="34">
        <v>43709</v>
      </c>
      <c r="D24" s="34">
        <v>45535</v>
      </c>
      <c r="E24" s="33" t="s">
        <v>235</v>
      </c>
      <c r="F24" s="35">
        <v>30</v>
      </c>
      <c r="G24" s="35">
        <v>0</v>
      </c>
      <c r="H24" s="35">
        <v>0</v>
      </c>
      <c r="I24" s="33" t="s">
        <v>231</v>
      </c>
      <c r="J24" s="33" t="s">
        <v>308</v>
      </c>
    </row>
    <row r="25" spans="1:10" ht="15" customHeight="1" x14ac:dyDescent="0.35">
      <c r="A25" s="33" t="s">
        <v>96</v>
      </c>
      <c r="B25" s="33" t="s">
        <v>272</v>
      </c>
      <c r="C25" s="34">
        <v>35977</v>
      </c>
      <c r="D25" s="34">
        <v>44742</v>
      </c>
      <c r="E25" s="33" t="s">
        <v>97</v>
      </c>
      <c r="F25" s="35">
        <v>12</v>
      </c>
      <c r="G25" s="35">
        <v>0</v>
      </c>
      <c r="H25" s="35">
        <v>0</v>
      </c>
      <c r="I25" s="33" t="s">
        <v>65</v>
      </c>
      <c r="J25" s="33" t="s">
        <v>308</v>
      </c>
    </row>
    <row r="26" spans="1:10" s="52" customFormat="1" ht="15" customHeight="1" x14ac:dyDescent="0.35">
      <c r="A26" s="33" t="s">
        <v>288</v>
      </c>
      <c r="B26" s="33" t="s">
        <v>289</v>
      </c>
      <c r="C26" s="34">
        <v>44013</v>
      </c>
      <c r="D26" s="34">
        <v>45838</v>
      </c>
      <c r="E26" s="33" t="s">
        <v>20</v>
      </c>
      <c r="F26" s="35">
        <v>25</v>
      </c>
      <c r="G26" s="35">
        <v>0</v>
      </c>
      <c r="H26" s="35">
        <v>0</v>
      </c>
      <c r="I26" s="33" t="s">
        <v>19</v>
      </c>
      <c r="J26" s="33" t="s">
        <v>309</v>
      </c>
    </row>
    <row r="27" spans="1:10" s="52" customFormat="1" x14ac:dyDescent="0.35">
      <c r="A27" s="33" t="s">
        <v>91</v>
      </c>
      <c r="B27" s="33" t="s">
        <v>273</v>
      </c>
      <c r="C27" s="34">
        <v>40725</v>
      </c>
      <c r="D27" s="34">
        <v>44377</v>
      </c>
      <c r="E27" s="33" t="s">
        <v>92</v>
      </c>
      <c r="F27" s="35">
        <v>3</v>
      </c>
      <c r="G27" s="35">
        <v>2</v>
      </c>
      <c r="H27" s="35">
        <v>0</v>
      </c>
      <c r="I27" s="33" t="s">
        <v>33</v>
      </c>
      <c r="J27" s="33" t="s">
        <v>308</v>
      </c>
    </row>
    <row r="28" spans="1:10" s="52" customFormat="1" ht="15" customHeight="1" x14ac:dyDescent="0.35">
      <c r="A28" s="33" t="s">
        <v>163</v>
      </c>
      <c r="B28" s="33" t="s">
        <v>274</v>
      </c>
      <c r="C28" s="34">
        <v>43282</v>
      </c>
      <c r="D28" s="34">
        <v>45107</v>
      </c>
      <c r="E28" s="33" t="s">
        <v>161</v>
      </c>
      <c r="F28" s="35">
        <v>6</v>
      </c>
      <c r="G28" s="35">
        <v>0</v>
      </c>
      <c r="H28" s="35">
        <v>0</v>
      </c>
      <c r="I28" s="33" t="s">
        <v>164</v>
      </c>
      <c r="J28" s="33" t="s">
        <v>309</v>
      </c>
    </row>
    <row r="29" spans="1:10" s="52" customFormat="1" ht="15" customHeight="1" x14ac:dyDescent="0.35">
      <c r="A29" s="33" t="s">
        <v>48</v>
      </c>
      <c r="B29" s="33" t="s">
        <v>261</v>
      </c>
      <c r="C29" s="34">
        <v>27576</v>
      </c>
      <c r="D29" s="34">
        <v>45838</v>
      </c>
      <c r="E29" s="33" t="s">
        <v>267</v>
      </c>
      <c r="F29" s="35">
        <v>24</v>
      </c>
      <c r="G29" s="35">
        <v>0</v>
      </c>
      <c r="H29" s="35">
        <v>0</v>
      </c>
      <c r="I29" s="33" t="s">
        <v>37</v>
      </c>
      <c r="J29" s="33" t="s">
        <v>308</v>
      </c>
    </row>
    <row r="30" spans="1:10" s="52" customFormat="1" x14ac:dyDescent="0.35">
      <c r="A30" s="33" t="s">
        <v>8</v>
      </c>
      <c r="B30" s="33" t="s">
        <v>246</v>
      </c>
      <c r="C30" s="34">
        <v>42461</v>
      </c>
      <c r="D30" s="34">
        <v>44286</v>
      </c>
      <c r="E30" s="33" t="s">
        <v>10</v>
      </c>
      <c r="F30" s="35">
        <v>0</v>
      </c>
      <c r="G30" s="35">
        <v>3</v>
      </c>
      <c r="H30" s="35">
        <v>0</v>
      </c>
      <c r="I30" s="33" t="s">
        <v>9</v>
      </c>
      <c r="J30" s="33" t="s">
        <v>308</v>
      </c>
    </row>
    <row r="31" spans="1:10" x14ac:dyDescent="0.35">
      <c r="A31" s="33" t="s">
        <v>32</v>
      </c>
      <c r="B31" s="33" t="s">
        <v>275</v>
      </c>
      <c r="C31" s="34">
        <v>34578</v>
      </c>
      <c r="D31" s="34">
        <v>45473</v>
      </c>
      <c r="E31" s="33" t="s">
        <v>34</v>
      </c>
      <c r="F31" s="35">
        <v>2</v>
      </c>
      <c r="G31" s="35">
        <v>5</v>
      </c>
      <c r="H31" s="35">
        <v>2</v>
      </c>
      <c r="I31" s="33" t="s">
        <v>33</v>
      </c>
      <c r="J31" s="33" t="s">
        <v>308</v>
      </c>
    </row>
    <row r="32" spans="1:10" ht="15" customHeight="1" x14ac:dyDescent="0.35">
      <c r="A32" s="33" t="s">
        <v>141</v>
      </c>
      <c r="B32" s="33" t="s">
        <v>265</v>
      </c>
      <c r="C32" s="34">
        <v>38504</v>
      </c>
      <c r="D32" s="34">
        <v>45808</v>
      </c>
      <c r="E32" s="33" t="s">
        <v>34</v>
      </c>
      <c r="F32" s="35">
        <v>0</v>
      </c>
      <c r="G32" s="35">
        <v>0</v>
      </c>
      <c r="H32" s="35">
        <v>18</v>
      </c>
      <c r="I32" s="33" t="s">
        <v>33</v>
      </c>
      <c r="J32" s="33" t="s">
        <v>308</v>
      </c>
    </row>
    <row r="33" spans="1:10" s="52" customFormat="1" ht="15" customHeight="1" x14ac:dyDescent="0.35">
      <c r="A33" s="33" t="s">
        <v>76</v>
      </c>
      <c r="B33" s="33" t="s">
        <v>294</v>
      </c>
      <c r="C33" s="34">
        <v>42461</v>
      </c>
      <c r="D33" s="34">
        <v>44255</v>
      </c>
      <c r="E33" s="33" t="s">
        <v>34</v>
      </c>
      <c r="F33" s="35">
        <v>0</v>
      </c>
      <c r="G33" s="35">
        <v>0</v>
      </c>
      <c r="H33" s="35">
        <v>4</v>
      </c>
      <c r="I33" s="33" t="s">
        <v>33</v>
      </c>
      <c r="J33" s="33" t="s">
        <v>308</v>
      </c>
    </row>
    <row r="34" spans="1:10" s="52" customFormat="1" x14ac:dyDescent="0.35">
      <c r="A34" s="33" t="s">
        <v>121</v>
      </c>
      <c r="B34" s="33" t="s">
        <v>276</v>
      </c>
      <c r="C34" s="34">
        <v>31608</v>
      </c>
      <c r="D34" s="34">
        <v>44742</v>
      </c>
      <c r="E34" s="33" t="s">
        <v>122</v>
      </c>
      <c r="F34" s="35">
        <v>0</v>
      </c>
      <c r="G34" s="35">
        <v>4</v>
      </c>
      <c r="H34" s="35">
        <v>0</v>
      </c>
      <c r="I34" s="33" t="s">
        <v>33</v>
      </c>
      <c r="J34" s="33" t="s">
        <v>308</v>
      </c>
    </row>
    <row r="35" spans="1:10" x14ac:dyDescent="0.35">
      <c r="A35" s="33" t="s">
        <v>54</v>
      </c>
      <c r="B35" s="33" t="s">
        <v>287</v>
      </c>
      <c r="C35" s="34">
        <v>32690</v>
      </c>
      <c r="D35" s="34">
        <v>44377</v>
      </c>
      <c r="E35" s="36" t="s">
        <v>55</v>
      </c>
      <c r="F35" s="35">
        <v>12</v>
      </c>
      <c r="G35" s="35">
        <v>0</v>
      </c>
      <c r="H35" s="35">
        <v>0</v>
      </c>
      <c r="I35" s="36" t="s">
        <v>13</v>
      </c>
      <c r="J35" s="33" t="s">
        <v>309</v>
      </c>
    </row>
    <row r="36" spans="1:10" s="52" customFormat="1" ht="15" customHeight="1" x14ac:dyDescent="0.35">
      <c r="A36" s="33" t="s">
        <v>253</v>
      </c>
      <c r="B36" s="33" t="s">
        <v>254</v>
      </c>
      <c r="C36" s="34">
        <v>43952</v>
      </c>
      <c r="D36" s="34">
        <v>45777</v>
      </c>
      <c r="E36" s="33" t="s">
        <v>252</v>
      </c>
      <c r="F36" s="35">
        <v>4</v>
      </c>
      <c r="G36" s="35">
        <v>4</v>
      </c>
      <c r="H36" s="35">
        <v>0</v>
      </c>
      <c r="I36" s="33" t="s">
        <v>95</v>
      </c>
      <c r="J36" s="33" t="s">
        <v>309</v>
      </c>
    </row>
    <row r="37" spans="1:10" s="52" customFormat="1" x14ac:dyDescent="0.35">
      <c r="A37" s="33" t="s">
        <v>192</v>
      </c>
      <c r="B37" s="33" t="s">
        <v>256</v>
      </c>
      <c r="C37" s="34">
        <v>43586</v>
      </c>
      <c r="D37" s="34">
        <v>45412</v>
      </c>
      <c r="E37" s="33" t="s">
        <v>188</v>
      </c>
      <c r="F37" s="35">
        <v>2</v>
      </c>
      <c r="G37" s="35">
        <v>2</v>
      </c>
      <c r="H37" s="35">
        <v>0</v>
      </c>
      <c r="I37" s="33" t="s">
        <v>78</v>
      </c>
      <c r="J37" s="33" t="s">
        <v>308</v>
      </c>
    </row>
    <row r="38" spans="1:10" s="52" customFormat="1" ht="15" customHeight="1" x14ac:dyDescent="0.35">
      <c r="A38" s="33" t="s">
        <v>118</v>
      </c>
      <c r="B38" s="33" t="s">
        <v>244</v>
      </c>
      <c r="C38" s="34">
        <v>42767</v>
      </c>
      <c r="D38" s="34">
        <v>44592</v>
      </c>
      <c r="E38" s="33" t="s">
        <v>119</v>
      </c>
      <c r="F38" s="35">
        <v>0</v>
      </c>
      <c r="G38" s="35">
        <v>6</v>
      </c>
      <c r="H38" s="35">
        <v>0</v>
      </c>
      <c r="I38" s="33" t="s">
        <v>120</v>
      </c>
      <c r="J38" s="33" t="s">
        <v>308</v>
      </c>
    </row>
    <row r="39" spans="1:10" ht="15" customHeight="1" x14ac:dyDescent="0.35">
      <c r="A39" s="33" t="s">
        <v>86</v>
      </c>
      <c r="B39" s="33" t="s">
        <v>302</v>
      </c>
      <c r="C39" s="34">
        <v>39995</v>
      </c>
      <c r="D39" s="34">
        <v>45473</v>
      </c>
      <c r="E39" s="33" t="s">
        <v>87</v>
      </c>
      <c r="F39" s="35">
        <v>6</v>
      </c>
      <c r="G39" s="35">
        <v>0</v>
      </c>
      <c r="H39" s="35">
        <v>0</v>
      </c>
      <c r="I39" s="33" t="s">
        <v>40</v>
      </c>
      <c r="J39" s="33" t="s">
        <v>309</v>
      </c>
    </row>
    <row r="40" spans="1:10" x14ac:dyDescent="0.35">
      <c r="A40" s="33" t="s">
        <v>44</v>
      </c>
      <c r="B40" s="33" t="s">
        <v>225</v>
      </c>
      <c r="C40" s="34">
        <v>40441</v>
      </c>
      <c r="D40" s="34">
        <v>44074</v>
      </c>
      <c r="E40" s="33" t="s">
        <v>45</v>
      </c>
      <c r="F40" s="35">
        <v>10</v>
      </c>
      <c r="G40" s="35">
        <v>0</v>
      </c>
      <c r="H40" s="35">
        <v>0</v>
      </c>
      <c r="I40" s="33" t="s">
        <v>40</v>
      </c>
      <c r="J40" s="33" t="s">
        <v>309</v>
      </c>
    </row>
    <row r="41" spans="1:10" x14ac:dyDescent="0.35">
      <c r="A41" s="33" t="s">
        <v>88</v>
      </c>
      <c r="B41" s="33" t="s">
        <v>249</v>
      </c>
      <c r="C41" s="34">
        <v>29037</v>
      </c>
      <c r="D41" s="34">
        <v>45046</v>
      </c>
      <c r="E41" s="33" t="s">
        <v>90</v>
      </c>
      <c r="F41" s="35">
        <v>0</v>
      </c>
      <c r="G41" s="35">
        <v>3</v>
      </c>
      <c r="H41" s="35">
        <v>0</v>
      </c>
      <c r="I41" s="33" t="s">
        <v>89</v>
      </c>
      <c r="J41" s="33" t="s">
        <v>308</v>
      </c>
    </row>
    <row r="42" spans="1:10" s="52" customFormat="1" x14ac:dyDescent="0.35">
      <c r="A42" s="33" t="s">
        <v>110</v>
      </c>
      <c r="B42" s="33" t="s">
        <v>238</v>
      </c>
      <c r="C42" s="34">
        <v>36364</v>
      </c>
      <c r="D42" s="34">
        <v>44012</v>
      </c>
      <c r="E42" s="33" t="s">
        <v>111</v>
      </c>
      <c r="F42" s="35">
        <v>0</v>
      </c>
      <c r="G42" s="35">
        <v>0</v>
      </c>
      <c r="H42" s="35">
        <v>0</v>
      </c>
      <c r="I42" s="33" t="s">
        <v>9</v>
      </c>
      <c r="J42" s="33" t="s">
        <v>308</v>
      </c>
    </row>
    <row r="43" spans="1:10" s="52" customFormat="1" x14ac:dyDescent="0.35">
      <c r="A43" s="33" t="s">
        <v>80</v>
      </c>
      <c r="B43" s="33" t="s">
        <v>299</v>
      </c>
      <c r="C43" s="34">
        <v>39264</v>
      </c>
      <c r="D43" s="34">
        <v>45138</v>
      </c>
      <c r="E43" s="33" t="s">
        <v>312</v>
      </c>
      <c r="F43" s="35">
        <v>0</v>
      </c>
      <c r="G43" s="35">
        <v>3</v>
      </c>
      <c r="H43" s="35">
        <v>0</v>
      </c>
      <c r="I43" s="33" t="s">
        <v>81</v>
      </c>
      <c r="J43" s="33" t="s">
        <v>308</v>
      </c>
    </row>
    <row r="44" spans="1:10" s="52" customFormat="1" x14ac:dyDescent="0.35">
      <c r="A44" s="33" t="s">
        <v>68</v>
      </c>
      <c r="B44" s="33" t="s">
        <v>279</v>
      </c>
      <c r="C44" s="34">
        <v>27942</v>
      </c>
      <c r="D44" s="34">
        <v>44377</v>
      </c>
      <c r="E44" s="33" t="s">
        <v>268</v>
      </c>
      <c r="F44" s="35">
        <v>0</v>
      </c>
      <c r="G44" s="35">
        <v>5</v>
      </c>
      <c r="H44" s="35">
        <v>0</v>
      </c>
      <c r="I44" s="33" t="s">
        <v>26</v>
      </c>
      <c r="J44" s="33" t="s">
        <v>308</v>
      </c>
    </row>
    <row r="45" spans="1:10" s="52" customFormat="1" x14ac:dyDescent="0.35">
      <c r="A45" s="33" t="s">
        <v>257</v>
      </c>
      <c r="B45" s="33" t="s">
        <v>258</v>
      </c>
      <c r="C45" s="34">
        <v>44013</v>
      </c>
      <c r="D45" s="34">
        <v>45838</v>
      </c>
      <c r="E45" s="33" t="s">
        <v>73</v>
      </c>
      <c r="F45" s="35">
        <v>6</v>
      </c>
      <c r="G45" s="35">
        <v>0</v>
      </c>
      <c r="H45" s="35">
        <v>0</v>
      </c>
      <c r="I45" s="33" t="s">
        <v>9</v>
      </c>
      <c r="J45" s="33" t="s">
        <v>308</v>
      </c>
    </row>
    <row r="46" spans="1:10" s="52" customFormat="1" ht="15" customHeight="1" x14ac:dyDescent="0.35">
      <c r="A46" s="33" t="s">
        <v>72</v>
      </c>
      <c r="B46" s="33" t="s">
        <v>232</v>
      </c>
      <c r="C46" s="34">
        <v>41091</v>
      </c>
      <c r="D46" s="34">
        <v>44742</v>
      </c>
      <c r="E46" s="33" t="s">
        <v>73</v>
      </c>
      <c r="F46" s="35">
        <v>8</v>
      </c>
      <c r="G46" s="35">
        <v>4</v>
      </c>
      <c r="H46" s="35">
        <v>4</v>
      </c>
      <c r="I46" s="33" t="s">
        <v>9</v>
      </c>
      <c r="J46" s="33" t="s">
        <v>308</v>
      </c>
    </row>
    <row r="47" spans="1:10" s="52" customFormat="1" ht="15" customHeight="1" x14ac:dyDescent="0.35">
      <c r="A47" s="33" t="s">
        <v>136</v>
      </c>
      <c r="B47" s="33" t="s">
        <v>277</v>
      </c>
      <c r="C47" s="34">
        <v>42917</v>
      </c>
      <c r="D47" s="34">
        <v>44742</v>
      </c>
      <c r="E47" s="33" t="s">
        <v>134</v>
      </c>
      <c r="F47" s="35">
        <v>0</v>
      </c>
      <c r="G47" s="35">
        <v>2</v>
      </c>
      <c r="H47" s="35">
        <v>0</v>
      </c>
      <c r="I47" s="33" t="s">
        <v>135</v>
      </c>
      <c r="J47" s="33" t="s">
        <v>308</v>
      </c>
    </row>
    <row r="48" spans="1:10" s="52" customFormat="1" ht="15" customHeight="1" x14ac:dyDescent="0.35">
      <c r="A48" s="33" t="s">
        <v>243</v>
      </c>
      <c r="B48" s="33" t="s">
        <v>242</v>
      </c>
      <c r="C48" s="34">
        <v>43959</v>
      </c>
      <c r="D48" s="51">
        <v>45716</v>
      </c>
      <c r="E48" s="33" t="s">
        <v>43</v>
      </c>
      <c r="F48" s="35">
        <v>0</v>
      </c>
      <c r="G48" s="35">
        <v>0</v>
      </c>
      <c r="H48" s="35">
        <v>0</v>
      </c>
      <c r="I48" s="33" t="s">
        <v>42</v>
      </c>
      <c r="J48" s="33" t="s">
        <v>309</v>
      </c>
    </row>
    <row r="49" spans="1:10" s="52" customFormat="1" x14ac:dyDescent="0.35">
      <c r="A49" s="33" t="s">
        <v>52</v>
      </c>
      <c r="B49" s="33" t="s">
        <v>266</v>
      </c>
      <c r="C49" s="34">
        <v>31766</v>
      </c>
      <c r="D49" s="34">
        <v>45077</v>
      </c>
      <c r="E49" s="33" t="s">
        <v>53</v>
      </c>
      <c r="F49" s="35">
        <v>4</v>
      </c>
      <c r="G49" s="35">
        <v>0</v>
      </c>
      <c r="H49" s="35">
        <v>0</v>
      </c>
      <c r="I49" s="33" t="s">
        <v>9</v>
      </c>
      <c r="J49" s="33" t="s">
        <v>308</v>
      </c>
    </row>
    <row r="50" spans="1:10" s="52" customFormat="1" x14ac:dyDescent="0.35">
      <c r="A50" s="33" t="s">
        <v>28</v>
      </c>
      <c r="B50" s="33" t="s">
        <v>155</v>
      </c>
      <c r="C50" s="34">
        <v>41730</v>
      </c>
      <c r="D50" s="34">
        <v>43921</v>
      </c>
      <c r="E50" s="33" t="s">
        <v>29</v>
      </c>
      <c r="F50" s="35">
        <v>0</v>
      </c>
      <c r="G50" s="35">
        <v>0</v>
      </c>
      <c r="H50" s="35">
        <v>15</v>
      </c>
      <c r="I50" s="33" t="s">
        <v>9</v>
      </c>
      <c r="J50" s="33" t="s">
        <v>308</v>
      </c>
    </row>
    <row r="51" spans="1:10" s="52" customFormat="1" x14ac:dyDescent="0.35">
      <c r="A51" s="33" t="s">
        <v>83</v>
      </c>
      <c r="B51" s="33" t="s">
        <v>286</v>
      </c>
      <c r="C51" s="34">
        <v>29037</v>
      </c>
      <c r="D51" s="34">
        <v>45107</v>
      </c>
      <c r="E51" s="33" t="s">
        <v>29</v>
      </c>
      <c r="F51" s="35">
        <v>0</v>
      </c>
      <c r="G51" s="35">
        <v>8</v>
      </c>
      <c r="H51" s="35">
        <v>0</v>
      </c>
      <c r="I51" s="36" t="s">
        <v>9</v>
      </c>
      <c r="J51" s="33" t="s">
        <v>308</v>
      </c>
    </row>
    <row r="52" spans="1:10" s="52" customFormat="1" ht="15" customHeight="1" x14ac:dyDescent="0.35">
      <c r="A52" s="39" t="s">
        <v>63</v>
      </c>
      <c r="B52" s="33" t="s">
        <v>278</v>
      </c>
      <c r="C52" s="34">
        <v>32699</v>
      </c>
      <c r="D52" s="34">
        <v>44377</v>
      </c>
      <c r="E52" s="33" t="s">
        <v>64</v>
      </c>
      <c r="F52" s="35">
        <v>0</v>
      </c>
      <c r="G52" s="35">
        <v>2</v>
      </c>
      <c r="H52" s="35">
        <v>0</v>
      </c>
      <c r="I52" s="33" t="s">
        <v>23</v>
      </c>
      <c r="J52" s="33" t="s">
        <v>308</v>
      </c>
    </row>
    <row r="53" spans="1:10" s="52" customFormat="1" x14ac:dyDescent="0.35">
      <c r="A53" s="33" t="s">
        <v>24</v>
      </c>
      <c r="B53" s="33" t="s">
        <v>236</v>
      </c>
      <c r="C53" s="34">
        <v>40046</v>
      </c>
      <c r="D53" s="34">
        <v>44074</v>
      </c>
      <c r="E53" s="33" t="s">
        <v>227</v>
      </c>
      <c r="F53" s="35">
        <v>16</v>
      </c>
      <c r="G53" s="35">
        <v>0</v>
      </c>
      <c r="H53" s="35">
        <v>0</v>
      </c>
      <c r="I53" s="33" t="s">
        <v>23</v>
      </c>
      <c r="J53" s="33" t="s">
        <v>308</v>
      </c>
    </row>
    <row r="54" spans="1:10" s="52" customFormat="1" ht="15" customHeight="1" x14ac:dyDescent="0.35">
      <c r="A54" s="33" t="s">
        <v>142</v>
      </c>
      <c r="B54" s="33" t="s">
        <v>303</v>
      </c>
      <c r="C54" s="34">
        <v>30864</v>
      </c>
      <c r="D54" s="34">
        <v>44804</v>
      </c>
      <c r="E54" s="33" t="s">
        <v>143</v>
      </c>
      <c r="F54" s="35">
        <v>0</v>
      </c>
      <c r="G54" s="35">
        <v>4</v>
      </c>
      <c r="H54" s="35">
        <v>0</v>
      </c>
      <c r="I54" s="33" t="s">
        <v>144</v>
      </c>
      <c r="J54" s="33" t="s">
        <v>308</v>
      </c>
    </row>
    <row r="55" spans="1:10" s="52" customFormat="1" x14ac:dyDescent="0.35">
      <c r="A55" s="33" t="s">
        <v>138</v>
      </c>
      <c r="B55" s="33" t="s">
        <v>241</v>
      </c>
      <c r="C55" s="34">
        <v>42898</v>
      </c>
      <c r="D55" s="34">
        <v>44712</v>
      </c>
      <c r="E55" s="33" t="s">
        <v>69</v>
      </c>
      <c r="F55" s="35">
        <v>0</v>
      </c>
      <c r="G55" s="35">
        <v>0</v>
      </c>
      <c r="H55" s="35">
        <v>0</v>
      </c>
      <c r="I55" s="33" t="s">
        <v>139</v>
      </c>
      <c r="J55" s="33" t="s">
        <v>308</v>
      </c>
    </row>
    <row r="56" spans="1:10" s="52" customFormat="1" x14ac:dyDescent="0.35">
      <c r="A56" s="33" t="s">
        <v>98</v>
      </c>
      <c r="B56" s="33" t="s">
        <v>280</v>
      </c>
      <c r="C56" s="34">
        <v>36356</v>
      </c>
      <c r="D56" s="34">
        <v>44377</v>
      </c>
      <c r="E56" s="33" t="s">
        <v>100</v>
      </c>
      <c r="F56" s="35">
        <v>3</v>
      </c>
      <c r="G56" s="35">
        <v>3</v>
      </c>
      <c r="H56" s="35">
        <v>0</v>
      </c>
      <c r="I56" s="33" t="s">
        <v>99</v>
      </c>
      <c r="J56" s="33" t="s">
        <v>309</v>
      </c>
    </row>
    <row r="57" spans="1:10" s="52" customFormat="1" x14ac:dyDescent="0.35">
      <c r="A57" s="33" t="s">
        <v>56</v>
      </c>
      <c r="B57" s="33" t="s">
        <v>281</v>
      </c>
      <c r="C57" s="34">
        <v>30133</v>
      </c>
      <c r="D57" s="34">
        <v>45473</v>
      </c>
      <c r="E57" s="33" t="s">
        <v>57</v>
      </c>
      <c r="F57" s="40">
        <v>0</v>
      </c>
      <c r="G57" s="40">
        <v>4</v>
      </c>
      <c r="H57" s="40">
        <v>0</v>
      </c>
      <c r="I57" s="33" t="s">
        <v>19</v>
      </c>
      <c r="J57" s="33" t="s">
        <v>309</v>
      </c>
    </row>
    <row r="58" spans="1:10" s="53" customFormat="1" x14ac:dyDescent="0.35">
      <c r="A58" s="33" t="s">
        <v>103</v>
      </c>
      <c r="B58" s="33" t="s">
        <v>282</v>
      </c>
      <c r="C58" s="34">
        <v>39268</v>
      </c>
      <c r="D58" s="34">
        <v>44742</v>
      </c>
      <c r="E58" s="33" t="s">
        <v>104</v>
      </c>
      <c r="F58" s="35">
        <v>4</v>
      </c>
      <c r="G58" s="35">
        <v>4</v>
      </c>
      <c r="H58" s="35">
        <v>0</v>
      </c>
      <c r="I58" s="33" t="s">
        <v>78</v>
      </c>
      <c r="J58" s="33" t="s">
        <v>308</v>
      </c>
    </row>
    <row r="59" spans="1:10" s="52" customFormat="1" x14ac:dyDescent="0.35">
      <c r="A59" s="33" t="s">
        <v>39</v>
      </c>
      <c r="B59" s="33" t="s">
        <v>283</v>
      </c>
      <c r="C59" s="34">
        <v>37073</v>
      </c>
      <c r="D59" s="34">
        <v>44377</v>
      </c>
      <c r="E59" s="33" t="s">
        <v>41</v>
      </c>
      <c r="F59" s="35">
        <v>12</v>
      </c>
      <c r="G59" s="35">
        <v>0</v>
      </c>
      <c r="H59" s="35">
        <v>0</v>
      </c>
      <c r="I59" s="33" t="s">
        <v>40</v>
      </c>
      <c r="J59" s="33" t="s">
        <v>309</v>
      </c>
    </row>
    <row r="60" spans="1:10" s="52" customFormat="1" ht="15" customHeight="1" x14ac:dyDescent="0.35">
      <c r="A60" s="33" t="s">
        <v>66</v>
      </c>
      <c r="B60" s="33" t="s">
        <v>296</v>
      </c>
      <c r="C60" s="34">
        <v>41456</v>
      </c>
      <c r="D60" s="34">
        <v>45107</v>
      </c>
      <c r="E60" s="33" t="s">
        <v>67</v>
      </c>
      <c r="F60" s="35">
        <v>0</v>
      </c>
      <c r="G60" s="35">
        <v>4</v>
      </c>
      <c r="H60" s="35">
        <v>0</v>
      </c>
      <c r="I60" s="33" t="s">
        <v>33</v>
      </c>
      <c r="J60" s="33" t="s">
        <v>308</v>
      </c>
    </row>
    <row r="61" spans="1:10" s="52" customFormat="1" x14ac:dyDescent="0.35">
      <c r="A61" s="41" t="s">
        <v>70</v>
      </c>
      <c r="B61" s="33" t="s">
        <v>250</v>
      </c>
      <c r="C61" s="34">
        <v>41403</v>
      </c>
      <c r="D61" s="34">
        <v>45412</v>
      </c>
      <c r="E61" s="33" t="s">
        <v>71</v>
      </c>
      <c r="F61" s="35">
        <v>2</v>
      </c>
      <c r="G61" s="35">
        <v>3</v>
      </c>
      <c r="H61" s="35">
        <v>0</v>
      </c>
      <c r="I61" s="33" t="s">
        <v>9</v>
      </c>
      <c r="J61" s="33" t="s">
        <v>308</v>
      </c>
    </row>
    <row r="62" spans="1:10" s="52" customFormat="1" ht="15" customHeight="1" x14ac:dyDescent="0.35">
      <c r="A62" s="33" t="s">
        <v>298</v>
      </c>
      <c r="B62" s="33" t="s">
        <v>297</v>
      </c>
      <c r="C62" s="34">
        <v>44053</v>
      </c>
      <c r="D62" s="34">
        <v>45869</v>
      </c>
      <c r="E62" s="33" t="s">
        <v>75</v>
      </c>
      <c r="F62" s="35">
        <v>0</v>
      </c>
      <c r="G62" s="35">
        <v>0</v>
      </c>
      <c r="H62" s="35">
        <v>0</v>
      </c>
      <c r="I62" s="33" t="s">
        <v>37</v>
      </c>
      <c r="J62" s="33" t="s">
        <v>308</v>
      </c>
    </row>
    <row r="63" spans="1:10" x14ac:dyDescent="0.35">
      <c r="A63" s="46" t="s">
        <v>177</v>
      </c>
      <c r="B63" s="33" t="s">
        <v>295</v>
      </c>
      <c r="C63" s="34">
        <v>43504</v>
      </c>
      <c r="D63" s="34">
        <v>45322</v>
      </c>
      <c r="E63" s="33" t="s">
        <v>75</v>
      </c>
      <c r="F63" s="35">
        <v>0</v>
      </c>
      <c r="G63" s="35">
        <v>0</v>
      </c>
      <c r="H63" s="35">
        <v>0</v>
      </c>
      <c r="I63" s="33" t="s">
        <v>37</v>
      </c>
      <c r="J63" s="33" t="s">
        <v>308</v>
      </c>
    </row>
    <row r="64" spans="1:10" x14ac:dyDescent="0.35">
      <c r="A64" s="33" t="s">
        <v>290</v>
      </c>
      <c r="B64" s="33" t="s">
        <v>291</v>
      </c>
      <c r="C64" s="34">
        <v>44044</v>
      </c>
      <c r="D64" s="34">
        <v>45777</v>
      </c>
      <c r="E64" s="33" t="s">
        <v>75</v>
      </c>
      <c r="F64" s="35">
        <v>0</v>
      </c>
      <c r="G64" s="35">
        <v>0</v>
      </c>
      <c r="H64" s="35">
        <v>0</v>
      </c>
      <c r="I64" s="33" t="s">
        <v>37</v>
      </c>
      <c r="J64" s="33" t="s">
        <v>308</v>
      </c>
    </row>
    <row r="65" spans="1:10" x14ac:dyDescent="0.35">
      <c r="A65" s="47" t="s">
        <v>74</v>
      </c>
      <c r="B65" s="33" t="s">
        <v>239</v>
      </c>
      <c r="C65" s="34">
        <v>37834</v>
      </c>
      <c r="D65" s="34">
        <v>44377</v>
      </c>
      <c r="E65" s="33" t="s">
        <v>75</v>
      </c>
      <c r="F65" s="35">
        <v>0</v>
      </c>
      <c r="G65" s="35">
        <v>15</v>
      </c>
      <c r="H65" s="35">
        <v>0</v>
      </c>
      <c r="I65" s="33" t="s">
        <v>37</v>
      </c>
      <c r="J65" s="33" t="s">
        <v>308</v>
      </c>
    </row>
    <row r="66" spans="1:10" s="52" customFormat="1" ht="14.25" customHeight="1" x14ac:dyDescent="0.35">
      <c r="A66" s="33" t="s">
        <v>158</v>
      </c>
      <c r="B66" s="33" t="s">
        <v>284</v>
      </c>
      <c r="C66" s="42">
        <v>34967</v>
      </c>
      <c r="D66" s="42">
        <v>44742</v>
      </c>
      <c r="E66" s="36" t="s">
        <v>133</v>
      </c>
      <c r="F66" s="43">
        <v>3</v>
      </c>
      <c r="G66" s="43">
        <v>3</v>
      </c>
      <c r="H66" s="43">
        <v>0</v>
      </c>
      <c r="I66" s="33" t="s">
        <v>65</v>
      </c>
      <c r="J66" s="33" t="s">
        <v>308</v>
      </c>
    </row>
    <row r="67" spans="1:10" s="52" customFormat="1" x14ac:dyDescent="0.35">
      <c r="A67" s="33" t="s">
        <v>60</v>
      </c>
      <c r="B67" s="33" t="s">
        <v>240</v>
      </c>
      <c r="C67" s="44">
        <v>42095</v>
      </c>
      <c r="D67" s="44">
        <v>43921</v>
      </c>
      <c r="E67" s="36" t="s">
        <v>62</v>
      </c>
      <c r="F67" s="35">
        <v>0</v>
      </c>
      <c r="G67" s="35">
        <v>3</v>
      </c>
      <c r="H67" s="35">
        <v>0</v>
      </c>
      <c r="I67" s="36" t="s">
        <v>61</v>
      </c>
      <c r="J67" s="33" t="s">
        <v>308</v>
      </c>
    </row>
    <row r="68" spans="1:10" s="52" customFormat="1" ht="14.25" customHeight="1" x14ac:dyDescent="0.35">
      <c r="A68" s="33" t="s">
        <v>30</v>
      </c>
      <c r="B68" s="33" t="s">
        <v>248</v>
      </c>
      <c r="C68" s="44">
        <v>28748</v>
      </c>
      <c r="D68" s="44">
        <v>44286</v>
      </c>
      <c r="E68" s="36" t="s">
        <v>31</v>
      </c>
      <c r="F68" s="35">
        <v>0</v>
      </c>
      <c r="G68" s="35">
        <v>3</v>
      </c>
      <c r="H68" s="35">
        <v>0</v>
      </c>
      <c r="I68" s="36" t="s">
        <v>9</v>
      </c>
      <c r="J68" s="33" t="s">
        <v>308</v>
      </c>
    </row>
    <row r="69" spans="1:10" x14ac:dyDescent="0.35">
      <c r="A69" s="33" t="s">
        <v>105</v>
      </c>
      <c r="B69" s="33" t="s">
        <v>247</v>
      </c>
      <c r="C69" s="34">
        <v>42461</v>
      </c>
      <c r="D69" s="34">
        <v>44286</v>
      </c>
      <c r="E69" s="33" t="s">
        <v>107</v>
      </c>
      <c r="F69" s="43">
        <v>0</v>
      </c>
      <c r="G69" s="43">
        <v>2</v>
      </c>
      <c r="H69" s="43">
        <v>0</v>
      </c>
      <c r="I69" s="33" t="s">
        <v>106</v>
      </c>
      <c r="J69" s="33" t="s">
        <v>308</v>
      </c>
    </row>
    <row r="70" spans="1:10" s="52" customFormat="1" ht="16.5" customHeight="1" x14ac:dyDescent="0.35">
      <c r="A70" s="33" t="s">
        <v>131</v>
      </c>
      <c r="B70" s="33" t="s">
        <v>251</v>
      </c>
      <c r="C70" s="34">
        <v>40424</v>
      </c>
      <c r="D70" s="34">
        <v>44681</v>
      </c>
      <c r="E70" s="45" t="s">
        <v>160</v>
      </c>
      <c r="F70" s="43">
        <v>5</v>
      </c>
      <c r="G70" s="43">
        <v>0</v>
      </c>
      <c r="H70" s="43">
        <v>0</v>
      </c>
      <c r="I70" s="45" t="s">
        <v>132</v>
      </c>
      <c r="J70" s="33" t="s">
        <v>308</v>
      </c>
    </row>
    <row r="71" spans="1:10" x14ac:dyDescent="0.35">
      <c r="A71" s="54"/>
      <c r="B71" s="54"/>
      <c r="C71" s="54"/>
      <c r="D71" s="54"/>
      <c r="E71" s="54"/>
      <c r="F71" s="54">
        <f>SUBTOTAL(109,Table1023[Pre])</f>
        <v>313</v>
      </c>
      <c r="G71" s="54">
        <f>SUBTOTAL(109,Table1023[Post])</f>
        <v>150</v>
      </c>
      <c r="H71" s="54">
        <f>SUBTOTAL(109,Table1023[Short])</f>
        <v>64</v>
      </c>
      <c r="I71" s="54"/>
      <c r="J71" s="56"/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4"/>
  <sheetViews>
    <sheetView zoomScale="95" zoomScaleNormal="95" workbookViewId="0">
      <selection activeCell="A35" sqref="A1:XFD1048576"/>
    </sheetView>
  </sheetViews>
  <sheetFormatPr defaultColWidth="9.1796875" defaultRowHeight="14.5" x14ac:dyDescent="0.35"/>
  <cols>
    <col min="1" max="1" width="84.26953125" style="50" customWidth="1"/>
    <col min="2" max="2" width="19.54296875" style="50" bestFit="1" customWidth="1"/>
    <col min="3" max="3" width="19" style="50" customWidth="1"/>
    <col min="4" max="4" width="18" style="50" bestFit="1" customWidth="1"/>
    <col min="5" max="5" width="37" style="50" customWidth="1"/>
    <col min="6" max="6" width="6.7265625" style="50" bestFit="1" customWidth="1"/>
    <col min="7" max="7" width="6.26953125" style="50" bestFit="1" customWidth="1"/>
    <col min="8" max="9" width="8.7265625" style="50" bestFit="1" customWidth="1"/>
    <col min="10" max="10" width="36" style="50" customWidth="1"/>
    <col min="11" max="11" width="17.453125" style="50" bestFit="1" customWidth="1"/>
    <col min="12" max="16384" width="9.1796875" style="50"/>
  </cols>
  <sheetData>
    <row r="1" spans="1:11" x14ac:dyDescent="0.35">
      <c r="A1" s="50" t="s">
        <v>0</v>
      </c>
      <c r="B1" s="50" t="s">
        <v>1</v>
      </c>
      <c r="C1" s="50" t="s">
        <v>2</v>
      </c>
      <c r="D1" s="50" t="s">
        <v>3</v>
      </c>
      <c r="E1" s="50" t="s">
        <v>124</v>
      </c>
      <c r="F1" s="50" t="s">
        <v>368</v>
      </c>
      <c r="G1" s="50" t="s">
        <v>4</v>
      </c>
      <c r="H1" s="50" t="s">
        <v>5</v>
      </c>
      <c r="I1" s="50" t="s">
        <v>6</v>
      </c>
      <c r="J1" s="50" t="s">
        <v>7</v>
      </c>
      <c r="K1" s="50" t="s">
        <v>307</v>
      </c>
    </row>
    <row r="2" spans="1:11" s="75" customFormat="1" x14ac:dyDescent="0.35">
      <c r="A2" s="63" t="s">
        <v>77</v>
      </c>
      <c r="B2" s="63" t="s">
        <v>359</v>
      </c>
      <c r="C2" s="64">
        <v>42125</v>
      </c>
      <c r="D2" s="64">
        <v>46112</v>
      </c>
      <c r="E2" s="63" t="s">
        <v>79</v>
      </c>
      <c r="F2" s="65">
        <v>0</v>
      </c>
      <c r="G2" s="65">
        <v>0</v>
      </c>
      <c r="H2" s="65">
        <v>0</v>
      </c>
      <c r="I2" s="65">
        <v>0</v>
      </c>
      <c r="J2" s="63" t="s">
        <v>78</v>
      </c>
      <c r="K2" s="63" t="s">
        <v>308</v>
      </c>
    </row>
    <row r="3" spans="1:11" s="52" customFormat="1" x14ac:dyDescent="0.35">
      <c r="A3" s="63" t="s">
        <v>374</v>
      </c>
      <c r="B3" s="63" t="s">
        <v>375</v>
      </c>
      <c r="C3" s="64">
        <v>44713</v>
      </c>
      <c r="D3" s="64">
        <v>46446</v>
      </c>
      <c r="E3" s="63" t="s">
        <v>79</v>
      </c>
      <c r="F3" s="66">
        <v>0</v>
      </c>
      <c r="G3" s="65">
        <v>0</v>
      </c>
      <c r="H3" s="65">
        <v>0</v>
      </c>
      <c r="I3" s="65">
        <v>0</v>
      </c>
      <c r="J3" s="63" t="s">
        <v>78</v>
      </c>
      <c r="K3" s="63" t="s">
        <v>308</v>
      </c>
    </row>
    <row r="4" spans="1:11" s="52" customFormat="1" x14ac:dyDescent="0.35">
      <c r="A4" s="63" t="s">
        <v>116</v>
      </c>
      <c r="B4" s="63" t="s">
        <v>352</v>
      </c>
      <c r="C4" s="64">
        <v>39203</v>
      </c>
      <c r="D4" s="64">
        <v>44804</v>
      </c>
      <c r="E4" s="63" t="s">
        <v>126</v>
      </c>
      <c r="F4" s="65">
        <v>0</v>
      </c>
      <c r="G4" s="65">
        <v>2</v>
      </c>
      <c r="H4" s="65">
        <v>4</v>
      </c>
      <c r="I4" s="65">
        <v>0</v>
      </c>
      <c r="J4" s="63" t="s">
        <v>78</v>
      </c>
      <c r="K4" s="63" t="s">
        <v>308</v>
      </c>
    </row>
    <row r="5" spans="1:11" s="52" customFormat="1" x14ac:dyDescent="0.35">
      <c r="A5" s="63" t="s">
        <v>388</v>
      </c>
      <c r="B5" s="63" t="s">
        <v>389</v>
      </c>
      <c r="C5" s="64">
        <v>44682</v>
      </c>
      <c r="D5" s="64">
        <v>46477</v>
      </c>
      <c r="E5" s="63" t="s">
        <v>390</v>
      </c>
      <c r="F5" s="65">
        <v>0</v>
      </c>
      <c r="G5" s="65">
        <v>0</v>
      </c>
      <c r="H5" s="65">
        <v>0</v>
      </c>
      <c r="I5" s="65">
        <v>8</v>
      </c>
      <c r="J5" s="63" t="s">
        <v>61</v>
      </c>
      <c r="K5" s="63" t="s">
        <v>308</v>
      </c>
    </row>
    <row r="6" spans="1:11" s="53" customFormat="1" ht="14.25" customHeight="1" x14ac:dyDescent="0.35">
      <c r="A6" s="84" t="s">
        <v>145</v>
      </c>
      <c r="B6" s="84" t="s">
        <v>344</v>
      </c>
      <c r="C6" s="85">
        <v>40269</v>
      </c>
      <c r="D6" s="85">
        <v>44681</v>
      </c>
      <c r="E6" s="84" t="s">
        <v>146</v>
      </c>
      <c r="F6" s="87">
        <v>0</v>
      </c>
      <c r="G6" s="87">
        <v>0</v>
      </c>
      <c r="H6" s="87">
        <v>0</v>
      </c>
      <c r="I6" s="87">
        <v>5</v>
      </c>
      <c r="J6" s="84" t="s">
        <v>147</v>
      </c>
      <c r="K6" s="84" t="s">
        <v>308</v>
      </c>
    </row>
    <row r="7" spans="1:11" s="52" customFormat="1" x14ac:dyDescent="0.35">
      <c r="A7" s="63" t="s">
        <v>112</v>
      </c>
      <c r="B7" s="63" t="s">
        <v>372</v>
      </c>
      <c r="C7" s="64">
        <v>38899</v>
      </c>
      <c r="D7" s="64">
        <v>46568</v>
      </c>
      <c r="E7" s="63" t="s">
        <v>391</v>
      </c>
      <c r="F7" s="65">
        <v>0</v>
      </c>
      <c r="G7" s="65">
        <v>0</v>
      </c>
      <c r="H7" s="65">
        <v>8</v>
      </c>
      <c r="I7" s="65">
        <v>0</v>
      </c>
      <c r="J7" s="63" t="s">
        <v>313</v>
      </c>
      <c r="K7" s="63" t="s">
        <v>308</v>
      </c>
    </row>
    <row r="8" spans="1:11" s="52" customFormat="1" x14ac:dyDescent="0.35">
      <c r="A8" s="63" t="s">
        <v>84</v>
      </c>
      <c r="B8" s="63" t="s">
        <v>326</v>
      </c>
      <c r="C8" s="64">
        <v>34607</v>
      </c>
      <c r="D8" s="64">
        <v>45838</v>
      </c>
      <c r="E8" s="63" t="s">
        <v>85</v>
      </c>
      <c r="F8" s="65">
        <v>0</v>
      </c>
      <c r="G8" s="65">
        <v>0</v>
      </c>
      <c r="H8" s="65">
        <v>5</v>
      </c>
      <c r="I8" s="65">
        <v>0</v>
      </c>
      <c r="J8" s="63" t="s">
        <v>9</v>
      </c>
      <c r="K8" s="63" t="s">
        <v>308</v>
      </c>
    </row>
    <row r="9" spans="1:11" s="52" customFormat="1" x14ac:dyDescent="0.35">
      <c r="A9" s="63" t="s">
        <v>36</v>
      </c>
      <c r="B9" s="63" t="s">
        <v>393</v>
      </c>
      <c r="C9" s="64">
        <v>29037</v>
      </c>
      <c r="D9" s="64">
        <v>45473</v>
      </c>
      <c r="E9" s="63" t="s">
        <v>392</v>
      </c>
      <c r="F9" s="66">
        <v>0</v>
      </c>
      <c r="G9" s="65">
        <v>15</v>
      </c>
      <c r="H9" s="65">
        <v>0</v>
      </c>
      <c r="I9" s="65">
        <v>0</v>
      </c>
      <c r="J9" s="63" t="s">
        <v>37</v>
      </c>
      <c r="K9" s="63" t="s">
        <v>308</v>
      </c>
    </row>
    <row r="10" spans="1:11" s="52" customFormat="1" x14ac:dyDescent="0.35">
      <c r="A10" s="63" t="s">
        <v>371</v>
      </c>
      <c r="B10" s="63" t="s">
        <v>370</v>
      </c>
      <c r="C10" s="64">
        <v>44743</v>
      </c>
      <c r="D10" s="64">
        <v>46568</v>
      </c>
      <c r="E10" s="63" t="s">
        <v>369</v>
      </c>
      <c r="F10" s="66">
        <v>0</v>
      </c>
      <c r="G10" s="65">
        <v>4</v>
      </c>
      <c r="H10" s="65">
        <v>0</v>
      </c>
      <c r="I10" s="65">
        <v>0</v>
      </c>
      <c r="J10" s="63" t="s">
        <v>13</v>
      </c>
      <c r="K10" s="63" t="s">
        <v>309</v>
      </c>
    </row>
    <row r="11" spans="1:11" s="52" customFormat="1" x14ac:dyDescent="0.35">
      <c r="A11" s="63" t="s">
        <v>46</v>
      </c>
      <c r="B11" s="63" t="s">
        <v>376</v>
      </c>
      <c r="C11" s="64">
        <v>39309</v>
      </c>
      <c r="D11" s="64">
        <v>46538</v>
      </c>
      <c r="E11" s="63" t="s">
        <v>47</v>
      </c>
      <c r="F11" s="65">
        <v>0</v>
      </c>
      <c r="G11" s="65">
        <v>0</v>
      </c>
      <c r="H11" s="65">
        <v>4</v>
      </c>
      <c r="I11" s="65">
        <v>0</v>
      </c>
      <c r="J11" s="63" t="s">
        <v>33</v>
      </c>
      <c r="K11" s="63" t="s">
        <v>308</v>
      </c>
    </row>
    <row r="12" spans="1:11" s="52" customFormat="1" x14ac:dyDescent="0.35">
      <c r="A12" s="63" t="s">
        <v>50</v>
      </c>
      <c r="B12" s="63" t="s">
        <v>360</v>
      </c>
      <c r="C12" s="64">
        <v>39508</v>
      </c>
      <c r="D12" s="64">
        <v>44957</v>
      </c>
      <c r="E12" s="63" t="s">
        <v>353</v>
      </c>
      <c r="F12" s="65">
        <v>30</v>
      </c>
      <c r="G12" s="65">
        <v>0</v>
      </c>
      <c r="H12" s="65">
        <v>0</v>
      </c>
      <c r="I12" s="65">
        <v>0</v>
      </c>
      <c r="J12" s="63" t="s">
        <v>23</v>
      </c>
      <c r="K12" s="63" t="s">
        <v>308</v>
      </c>
    </row>
    <row r="13" spans="1:11" s="69" customFormat="1" x14ac:dyDescent="0.35">
      <c r="A13" s="63" t="s">
        <v>108</v>
      </c>
      <c r="B13" s="63" t="s">
        <v>423</v>
      </c>
      <c r="C13" s="64">
        <v>42229</v>
      </c>
      <c r="D13" s="64">
        <v>45777</v>
      </c>
      <c r="E13" s="63" t="s">
        <v>351</v>
      </c>
      <c r="F13" s="65">
        <v>0</v>
      </c>
      <c r="G13" s="65">
        <v>0</v>
      </c>
      <c r="H13" s="65">
        <v>0</v>
      </c>
      <c r="I13" s="65">
        <v>8</v>
      </c>
      <c r="J13" s="63" t="s">
        <v>311</v>
      </c>
      <c r="K13" s="63" t="s">
        <v>308</v>
      </c>
    </row>
    <row r="14" spans="1:11" s="52" customFormat="1" ht="15.65" customHeight="1" x14ac:dyDescent="0.35">
      <c r="A14" s="63" t="s">
        <v>304</v>
      </c>
      <c r="B14" s="63" t="s">
        <v>354</v>
      </c>
      <c r="C14" s="64">
        <v>44089</v>
      </c>
      <c r="D14" s="64">
        <v>45894</v>
      </c>
      <c r="E14" s="63" t="s">
        <v>305</v>
      </c>
      <c r="F14" s="65">
        <v>22</v>
      </c>
      <c r="G14" s="65">
        <v>0</v>
      </c>
      <c r="H14" s="65">
        <v>0</v>
      </c>
      <c r="I14" s="65">
        <v>0</v>
      </c>
      <c r="J14" s="63" t="s">
        <v>78</v>
      </c>
      <c r="K14" s="63" t="s">
        <v>308</v>
      </c>
    </row>
    <row r="15" spans="1:11" s="52" customFormat="1" x14ac:dyDescent="0.35">
      <c r="A15" s="63" t="s">
        <v>149</v>
      </c>
      <c r="B15" s="63" t="s">
        <v>418</v>
      </c>
      <c r="C15" s="64">
        <v>43256</v>
      </c>
      <c r="D15" s="64">
        <v>45382</v>
      </c>
      <c r="E15" s="63" t="s">
        <v>151</v>
      </c>
      <c r="F15" s="65">
        <v>0</v>
      </c>
      <c r="G15" s="65"/>
      <c r="H15" s="65"/>
      <c r="I15" s="65"/>
      <c r="J15" s="63" t="s">
        <v>152</v>
      </c>
      <c r="K15" s="63" t="s">
        <v>309</v>
      </c>
    </row>
    <row r="16" spans="1:11" s="52" customFormat="1" x14ac:dyDescent="0.35">
      <c r="A16" s="63" t="s">
        <v>117</v>
      </c>
      <c r="B16" s="63" t="s">
        <v>394</v>
      </c>
      <c r="C16" s="64">
        <v>41761</v>
      </c>
      <c r="D16" s="64">
        <v>45412</v>
      </c>
      <c r="E16" s="63" t="s">
        <v>153</v>
      </c>
      <c r="F16" s="65">
        <v>0</v>
      </c>
      <c r="G16" s="65">
        <v>0</v>
      </c>
      <c r="H16" s="65">
        <v>3</v>
      </c>
      <c r="I16" s="65">
        <v>0</v>
      </c>
      <c r="J16" s="63" t="s">
        <v>12</v>
      </c>
      <c r="K16" s="63" t="s">
        <v>308</v>
      </c>
    </row>
    <row r="17" spans="1:11" s="52" customFormat="1" x14ac:dyDescent="0.35">
      <c r="A17" s="63" t="s">
        <v>167</v>
      </c>
      <c r="B17" s="63" t="s">
        <v>422</v>
      </c>
      <c r="C17" s="64">
        <v>43282</v>
      </c>
      <c r="D17" s="64">
        <v>45107</v>
      </c>
      <c r="E17" s="63" t="s">
        <v>350</v>
      </c>
      <c r="F17" s="65">
        <v>0</v>
      </c>
      <c r="G17" s="65">
        <v>9</v>
      </c>
      <c r="H17" s="65">
        <v>0</v>
      </c>
      <c r="I17" s="65">
        <v>0</v>
      </c>
      <c r="J17" s="63" t="s">
        <v>65</v>
      </c>
      <c r="K17" s="63" t="s">
        <v>308</v>
      </c>
    </row>
    <row r="18" spans="1:11" s="52" customFormat="1" x14ac:dyDescent="0.35">
      <c r="A18" s="63" t="s">
        <v>80</v>
      </c>
      <c r="B18" s="63" t="s">
        <v>325</v>
      </c>
      <c r="C18" s="64">
        <v>39264</v>
      </c>
      <c r="D18" s="64">
        <v>45107</v>
      </c>
      <c r="E18" s="63" t="s">
        <v>320</v>
      </c>
      <c r="F18" s="65">
        <v>0</v>
      </c>
      <c r="G18" s="65">
        <v>0</v>
      </c>
      <c r="H18" s="65">
        <v>3</v>
      </c>
      <c r="I18" s="65">
        <v>0</v>
      </c>
      <c r="J18" s="63" t="s">
        <v>81</v>
      </c>
      <c r="K18" s="63" t="s">
        <v>308</v>
      </c>
    </row>
    <row r="19" spans="1:11" s="52" customFormat="1" x14ac:dyDescent="0.35">
      <c r="A19" s="63" t="s">
        <v>63</v>
      </c>
      <c r="B19" s="63" t="s">
        <v>387</v>
      </c>
      <c r="C19" s="64">
        <v>44743</v>
      </c>
      <c r="D19" s="64">
        <v>46568</v>
      </c>
      <c r="E19" s="63" t="s">
        <v>386</v>
      </c>
      <c r="F19" s="65">
        <v>0</v>
      </c>
      <c r="G19" s="65">
        <v>0</v>
      </c>
      <c r="H19" s="65">
        <v>2</v>
      </c>
      <c r="I19" s="65">
        <v>0</v>
      </c>
      <c r="J19" s="63" t="s">
        <v>23</v>
      </c>
      <c r="K19" s="63" t="s">
        <v>308</v>
      </c>
    </row>
    <row r="20" spans="1:11" s="52" customFormat="1" x14ac:dyDescent="0.35">
      <c r="A20" s="63" t="s">
        <v>58</v>
      </c>
      <c r="B20" s="63" t="s">
        <v>395</v>
      </c>
      <c r="C20" s="64">
        <v>39630</v>
      </c>
      <c r="D20" s="64">
        <v>45747</v>
      </c>
      <c r="E20" s="63" t="s">
        <v>59</v>
      </c>
      <c r="F20" s="65">
        <v>0</v>
      </c>
      <c r="G20" s="65">
        <v>10</v>
      </c>
      <c r="H20" s="65">
        <v>0</v>
      </c>
      <c r="I20" s="65">
        <v>0</v>
      </c>
      <c r="J20" s="63" t="s">
        <v>95</v>
      </c>
      <c r="K20" s="63" t="s">
        <v>308</v>
      </c>
    </row>
    <row r="21" spans="1:11" s="52" customFormat="1" x14ac:dyDescent="0.35">
      <c r="A21" s="63" t="s">
        <v>176</v>
      </c>
      <c r="B21" s="63" t="s">
        <v>396</v>
      </c>
      <c r="C21" s="64">
        <v>27942</v>
      </c>
      <c r="D21" s="64">
        <v>45107</v>
      </c>
      <c r="E21" s="63" t="s">
        <v>245</v>
      </c>
      <c r="F21" s="65">
        <v>0</v>
      </c>
      <c r="G21" s="65">
        <v>2</v>
      </c>
      <c r="H21" s="65">
        <v>4</v>
      </c>
      <c r="I21" s="65">
        <v>0</v>
      </c>
      <c r="J21" s="63" t="s">
        <v>9</v>
      </c>
      <c r="K21" s="63" t="s">
        <v>308</v>
      </c>
    </row>
    <row r="22" spans="1:11" s="52" customFormat="1" x14ac:dyDescent="0.35">
      <c r="A22" s="63" t="s">
        <v>16</v>
      </c>
      <c r="B22" s="63" t="s">
        <v>397</v>
      </c>
      <c r="C22" s="64">
        <v>39569</v>
      </c>
      <c r="D22" s="64">
        <v>45442</v>
      </c>
      <c r="E22" s="63" t="s">
        <v>17</v>
      </c>
      <c r="F22" s="65">
        <v>0</v>
      </c>
      <c r="G22" s="65">
        <v>0</v>
      </c>
      <c r="H22" s="65">
        <v>5</v>
      </c>
      <c r="I22" s="65">
        <v>0</v>
      </c>
      <c r="J22" s="63" t="s">
        <v>9</v>
      </c>
      <c r="K22" s="63" t="s">
        <v>308</v>
      </c>
    </row>
    <row r="23" spans="1:11" s="52" customFormat="1" ht="15" customHeight="1" x14ac:dyDescent="0.35">
      <c r="A23" s="63" t="s">
        <v>229</v>
      </c>
      <c r="B23" s="63" t="s">
        <v>355</v>
      </c>
      <c r="C23" s="64">
        <v>43709</v>
      </c>
      <c r="D23" s="64">
        <v>45535</v>
      </c>
      <c r="E23" s="63" t="s">
        <v>235</v>
      </c>
      <c r="F23" s="65">
        <v>30</v>
      </c>
      <c r="G23" s="65">
        <v>0</v>
      </c>
      <c r="H23" s="65">
        <v>0</v>
      </c>
      <c r="I23" s="65">
        <v>0</v>
      </c>
      <c r="J23" s="80" t="s">
        <v>426</v>
      </c>
      <c r="K23" s="63" t="s">
        <v>308</v>
      </c>
    </row>
    <row r="24" spans="1:11" ht="15.75" customHeight="1" x14ac:dyDescent="0.35">
      <c r="A24" s="63" t="s">
        <v>365</v>
      </c>
      <c r="B24" s="63" t="s">
        <v>366</v>
      </c>
      <c r="C24" s="64">
        <v>44378</v>
      </c>
      <c r="D24" s="64">
        <v>45838</v>
      </c>
      <c r="E24" s="63" t="s">
        <v>367</v>
      </c>
      <c r="F24" s="65">
        <v>0</v>
      </c>
      <c r="G24" s="65">
        <v>0</v>
      </c>
      <c r="H24" s="65">
        <v>0</v>
      </c>
      <c r="I24" s="65">
        <v>0</v>
      </c>
      <c r="J24" s="63" t="s">
        <v>89</v>
      </c>
      <c r="K24" s="63" t="s">
        <v>308</v>
      </c>
    </row>
    <row r="25" spans="1:11" s="52" customFormat="1" ht="15.75" customHeight="1" x14ac:dyDescent="0.35">
      <c r="A25" s="70" t="s">
        <v>379</v>
      </c>
      <c r="B25" s="71" t="s">
        <v>364</v>
      </c>
      <c r="C25" s="72">
        <v>44287</v>
      </c>
      <c r="D25" s="72">
        <v>46112</v>
      </c>
      <c r="E25" s="70" t="s">
        <v>341</v>
      </c>
      <c r="F25" s="73">
        <v>0</v>
      </c>
      <c r="G25" s="73">
        <v>0</v>
      </c>
      <c r="H25" s="73">
        <v>0</v>
      </c>
      <c r="I25" s="73">
        <v>0</v>
      </c>
      <c r="J25" s="70" t="s">
        <v>26</v>
      </c>
      <c r="K25" s="70" t="s">
        <v>308</v>
      </c>
    </row>
    <row r="26" spans="1:11" s="52" customFormat="1" x14ac:dyDescent="0.35">
      <c r="A26" s="76" t="s">
        <v>378</v>
      </c>
      <c r="B26" s="63" t="s">
        <v>377</v>
      </c>
      <c r="C26" s="64">
        <v>44743</v>
      </c>
      <c r="D26" s="64">
        <v>46568</v>
      </c>
      <c r="E26" s="63" t="s">
        <v>97</v>
      </c>
      <c r="F26" s="65">
        <v>0</v>
      </c>
      <c r="G26" s="65">
        <v>12</v>
      </c>
      <c r="H26" s="65">
        <v>0</v>
      </c>
      <c r="I26" s="65">
        <v>0</v>
      </c>
      <c r="J26" s="63" t="s">
        <v>65</v>
      </c>
      <c r="K26" s="63" t="s">
        <v>308</v>
      </c>
    </row>
    <row r="27" spans="1:11" s="52" customFormat="1" x14ac:dyDescent="0.35">
      <c r="A27" s="63" t="s">
        <v>288</v>
      </c>
      <c r="B27" s="63" t="s">
        <v>398</v>
      </c>
      <c r="C27" s="64">
        <v>44013</v>
      </c>
      <c r="D27" s="64">
        <v>45838</v>
      </c>
      <c r="E27" s="63" t="s">
        <v>20</v>
      </c>
      <c r="F27" s="65">
        <v>0</v>
      </c>
      <c r="G27" s="65">
        <v>25</v>
      </c>
      <c r="H27" s="65">
        <v>0</v>
      </c>
      <c r="I27" s="65">
        <v>0</v>
      </c>
      <c r="J27" s="63" t="s">
        <v>19</v>
      </c>
      <c r="K27" s="63" t="s">
        <v>309</v>
      </c>
    </row>
    <row r="28" spans="1:11" s="52" customFormat="1" x14ac:dyDescent="0.35">
      <c r="A28" s="63" t="s">
        <v>91</v>
      </c>
      <c r="B28" s="63" t="s">
        <v>399</v>
      </c>
      <c r="C28" s="64">
        <v>40725</v>
      </c>
      <c r="D28" s="64">
        <v>46203</v>
      </c>
      <c r="E28" s="63" t="s">
        <v>92</v>
      </c>
      <c r="F28" s="65">
        <v>0</v>
      </c>
      <c r="G28" s="65">
        <v>3</v>
      </c>
      <c r="H28" s="65">
        <v>2</v>
      </c>
      <c r="I28" s="65">
        <v>0</v>
      </c>
      <c r="J28" s="63" t="s">
        <v>33</v>
      </c>
      <c r="K28" s="63" t="s">
        <v>308</v>
      </c>
    </row>
    <row r="29" spans="1:11" s="52" customFormat="1" x14ac:dyDescent="0.35">
      <c r="A29" s="63" t="s">
        <v>163</v>
      </c>
      <c r="B29" s="63" t="s">
        <v>400</v>
      </c>
      <c r="C29" s="64">
        <v>43282</v>
      </c>
      <c r="D29" s="64">
        <v>45107</v>
      </c>
      <c r="E29" s="63" t="s">
        <v>161</v>
      </c>
      <c r="F29" s="65">
        <v>0</v>
      </c>
      <c r="G29" s="65">
        <v>6</v>
      </c>
      <c r="H29" s="65">
        <v>0</v>
      </c>
      <c r="I29" s="65">
        <v>0</v>
      </c>
      <c r="J29" s="63" t="s">
        <v>164</v>
      </c>
      <c r="K29" s="63" t="s">
        <v>309</v>
      </c>
    </row>
    <row r="30" spans="1:11" s="52" customFormat="1" x14ac:dyDescent="0.35">
      <c r="A30" s="63" t="s">
        <v>48</v>
      </c>
      <c r="B30" s="63" t="s">
        <v>401</v>
      </c>
      <c r="C30" s="64">
        <v>27576</v>
      </c>
      <c r="D30" s="64">
        <v>45838</v>
      </c>
      <c r="E30" s="63" t="s">
        <v>267</v>
      </c>
      <c r="F30" s="65">
        <v>0</v>
      </c>
      <c r="G30" s="65">
        <v>24</v>
      </c>
      <c r="H30" s="65">
        <v>0</v>
      </c>
      <c r="I30" s="65">
        <v>0</v>
      </c>
      <c r="J30" s="63" t="s">
        <v>37</v>
      </c>
      <c r="K30" s="63" t="s">
        <v>308</v>
      </c>
    </row>
    <row r="31" spans="1:11" s="52" customFormat="1" x14ac:dyDescent="0.35">
      <c r="A31" s="63" t="s">
        <v>8</v>
      </c>
      <c r="B31" s="63" t="s">
        <v>246</v>
      </c>
      <c r="C31" s="64">
        <v>42461</v>
      </c>
      <c r="D31" s="64">
        <v>44651</v>
      </c>
      <c r="E31" s="63" t="s">
        <v>10</v>
      </c>
      <c r="F31" s="65">
        <v>0</v>
      </c>
      <c r="G31" s="65">
        <v>0</v>
      </c>
      <c r="H31" s="65">
        <v>3</v>
      </c>
      <c r="I31" s="65">
        <v>0</v>
      </c>
      <c r="J31" s="63" t="s">
        <v>9</v>
      </c>
      <c r="K31" s="63" t="s">
        <v>308</v>
      </c>
    </row>
    <row r="32" spans="1:11" s="52" customFormat="1" ht="13.5" customHeight="1" x14ac:dyDescent="0.35">
      <c r="A32" s="63" t="s">
        <v>141</v>
      </c>
      <c r="B32" s="63" t="s">
        <v>327</v>
      </c>
      <c r="C32" s="64">
        <v>38504</v>
      </c>
      <c r="D32" s="64">
        <v>45808</v>
      </c>
      <c r="E32" s="63" t="s">
        <v>356</v>
      </c>
      <c r="F32" s="65">
        <v>0</v>
      </c>
      <c r="G32" s="65">
        <v>0</v>
      </c>
      <c r="H32" s="65">
        <v>0</v>
      </c>
      <c r="I32" s="65">
        <v>18</v>
      </c>
      <c r="J32" s="63" t="s">
        <v>33</v>
      </c>
      <c r="K32" s="63" t="s">
        <v>308</v>
      </c>
    </row>
    <row r="33" spans="1:11" s="52" customFormat="1" x14ac:dyDescent="0.35">
      <c r="A33" s="63" t="s">
        <v>322</v>
      </c>
      <c r="B33" s="63" t="s">
        <v>363</v>
      </c>
      <c r="C33" s="64">
        <v>44180</v>
      </c>
      <c r="D33" s="64">
        <v>45991</v>
      </c>
      <c r="E33" s="74" t="s">
        <v>321</v>
      </c>
      <c r="F33" s="65">
        <v>0</v>
      </c>
      <c r="G33" s="65">
        <v>0</v>
      </c>
      <c r="H33" s="65">
        <v>0</v>
      </c>
      <c r="I33" s="65">
        <v>0</v>
      </c>
      <c r="J33" s="63" t="s">
        <v>19</v>
      </c>
      <c r="K33" s="63" t="s">
        <v>309</v>
      </c>
    </row>
    <row r="34" spans="1:11" s="52" customFormat="1" x14ac:dyDescent="0.35">
      <c r="A34" s="63" t="s">
        <v>121</v>
      </c>
      <c r="B34" s="63" t="s">
        <v>383</v>
      </c>
      <c r="C34" s="64">
        <v>31608</v>
      </c>
      <c r="D34" s="64">
        <v>46568</v>
      </c>
      <c r="E34" s="63" t="s">
        <v>405</v>
      </c>
      <c r="F34" s="65">
        <v>0</v>
      </c>
      <c r="G34" s="65">
        <v>0</v>
      </c>
      <c r="H34" s="65">
        <v>4</v>
      </c>
      <c r="I34" s="65">
        <v>0</v>
      </c>
      <c r="J34" s="63" t="s">
        <v>33</v>
      </c>
      <c r="K34" s="63" t="s">
        <v>308</v>
      </c>
    </row>
    <row r="35" spans="1:11" s="52" customFormat="1" x14ac:dyDescent="0.35">
      <c r="A35" s="63" t="s">
        <v>54</v>
      </c>
      <c r="B35" s="77" t="s">
        <v>402</v>
      </c>
      <c r="C35" s="64">
        <v>32690</v>
      </c>
      <c r="D35" s="64">
        <v>46203</v>
      </c>
      <c r="E35" s="63" t="s">
        <v>55</v>
      </c>
      <c r="F35" s="65">
        <v>0</v>
      </c>
      <c r="G35" s="65">
        <v>12</v>
      </c>
      <c r="H35" s="65">
        <v>0</v>
      </c>
      <c r="I35" s="65">
        <v>0</v>
      </c>
      <c r="J35" s="63" t="s">
        <v>13</v>
      </c>
      <c r="K35" s="63" t="s">
        <v>309</v>
      </c>
    </row>
    <row r="36" spans="1:11" s="52" customFormat="1" x14ac:dyDescent="0.35">
      <c r="A36" s="63" t="s">
        <v>253</v>
      </c>
      <c r="B36" s="77" t="s">
        <v>403</v>
      </c>
      <c r="C36" s="64">
        <v>43952</v>
      </c>
      <c r="D36" s="64">
        <v>45777</v>
      </c>
      <c r="E36" s="63" t="s">
        <v>404</v>
      </c>
      <c r="F36" s="65">
        <v>0</v>
      </c>
      <c r="G36" s="65">
        <v>4</v>
      </c>
      <c r="H36" s="65">
        <v>4</v>
      </c>
      <c r="I36" s="65">
        <v>0</v>
      </c>
      <c r="J36" s="63" t="s">
        <v>95</v>
      </c>
      <c r="K36" s="63" t="s">
        <v>309</v>
      </c>
    </row>
    <row r="37" spans="1:11" s="52" customFormat="1" x14ac:dyDescent="0.35">
      <c r="A37" s="63" t="s">
        <v>192</v>
      </c>
      <c r="B37" s="78" t="s">
        <v>406</v>
      </c>
      <c r="C37" s="64">
        <v>43586</v>
      </c>
      <c r="D37" s="64">
        <v>45412</v>
      </c>
      <c r="E37" s="63" t="s">
        <v>188</v>
      </c>
      <c r="F37" s="65">
        <v>0</v>
      </c>
      <c r="G37" s="65">
        <v>2</v>
      </c>
      <c r="H37" s="65">
        <v>2</v>
      </c>
      <c r="I37" s="65">
        <v>0</v>
      </c>
      <c r="J37" s="63" t="s">
        <v>78</v>
      </c>
      <c r="K37" s="63" t="s">
        <v>308</v>
      </c>
    </row>
    <row r="38" spans="1:11" s="52" customFormat="1" x14ac:dyDescent="0.35">
      <c r="A38" s="63" t="s">
        <v>76</v>
      </c>
      <c r="B38" s="74" t="s">
        <v>373</v>
      </c>
      <c r="C38" s="64">
        <v>42461</v>
      </c>
      <c r="D38" s="64">
        <v>46477</v>
      </c>
      <c r="E38" s="63" t="s">
        <v>419</v>
      </c>
      <c r="F38" s="65">
        <v>0</v>
      </c>
      <c r="G38" s="65">
        <v>0</v>
      </c>
      <c r="H38" s="65">
        <v>0</v>
      </c>
      <c r="I38" s="65">
        <v>4</v>
      </c>
      <c r="J38" s="63" t="s">
        <v>33</v>
      </c>
      <c r="K38" s="63" t="s">
        <v>308</v>
      </c>
    </row>
    <row r="39" spans="1:11" s="52" customFormat="1" x14ac:dyDescent="0.35">
      <c r="A39" s="63" t="s">
        <v>347</v>
      </c>
      <c r="B39" s="74" t="s">
        <v>348</v>
      </c>
      <c r="C39" s="64">
        <v>33086</v>
      </c>
      <c r="D39" s="64">
        <v>46265</v>
      </c>
      <c r="E39" s="63" t="s">
        <v>407</v>
      </c>
      <c r="F39" s="65">
        <v>0</v>
      </c>
      <c r="G39" s="65">
        <v>0</v>
      </c>
      <c r="H39" s="65">
        <v>6</v>
      </c>
      <c r="I39" s="65">
        <v>0</v>
      </c>
      <c r="J39" s="63" t="s">
        <v>9</v>
      </c>
      <c r="K39" s="63" t="s">
        <v>308</v>
      </c>
    </row>
    <row r="40" spans="1:11" s="52" customFormat="1" ht="14.25" customHeight="1" x14ac:dyDescent="0.35">
      <c r="A40" s="63" t="s">
        <v>118</v>
      </c>
      <c r="B40" s="63" t="s">
        <v>319</v>
      </c>
      <c r="C40" s="64">
        <v>42767</v>
      </c>
      <c r="D40" s="64">
        <v>44957</v>
      </c>
      <c r="E40" s="63" t="s">
        <v>119</v>
      </c>
      <c r="F40" s="65">
        <v>0</v>
      </c>
      <c r="G40" s="65">
        <v>0</v>
      </c>
      <c r="H40" s="65">
        <v>6</v>
      </c>
      <c r="I40" s="65">
        <v>0</v>
      </c>
      <c r="J40" s="80" t="s">
        <v>9</v>
      </c>
      <c r="K40" s="63" t="s">
        <v>308</v>
      </c>
    </row>
    <row r="41" spans="1:11" s="52" customFormat="1" x14ac:dyDescent="0.35">
      <c r="A41" s="63" t="s">
        <v>86</v>
      </c>
      <c r="B41" s="63" t="s">
        <v>328</v>
      </c>
      <c r="C41" s="64">
        <v>39995</v>
      </c>
      <c r="D41" s="64">
        <v>45473</v>
      </c>
      <c r="E41" s="63" t="s">
        <v>87</v>
      </c>
      <c r="F41" s="65">
        <v>0</v>
      </c>
      <c r="G41" s="65">
        <v>6</v>
      </c>
      <c r="H41" s="65">
        <v>0</v>
      </c>
      <c r="I41" s="65">
        <v>0</v>
      </c>
      <c r="J41" s="63" t="s">
        <v>40</v>
      </c>
      <c r="K41" s="63" t="s">
        <v>309</v>
      </c>
    </row>
    <row r="42" spans="1:11" s="52" customFormat="1" x14ac:dyDescent="0.35">
      <c r="A42" s="63" t="s">
        <v>380</v>
      </c>
      <c r="B42" s="63" t="s">
        <v>381</v>
      </c>
      <c r="C42" s="64">
        <v>44743</v>
      </c>
      <c r="D42" s="64">
        <v>46568</v>
      </c>
      <c r="E42" s="63" t="s">
        <v>45</v>
      </c>
      <c r="F42" s="65">
        <v>0</v>
      </c>
      <c r="G42" s="65">
        <v>10</v>
      </c>
      <c r="H42" s="65">
        <v>0</v>
      </c>
      <c r="I42" s="65">
        <v>0</v>
      </c>
      <c r="J42" s="63" t="s">
        <v>40</v>
      </c>
      <c r="K42" s="63" t="s">
        <v>309</v>
      </c>
    </row>
    <row r="43" spans="1:11" s="52" customFormat="1" x14ac:dyDescent="0.35">
      <c r="A43" s="63" t="s">
        <v>88</v>
      </c>
      <c r="B43" s="63" t="s">
        <v>329</v>
      </c>
      <c r="C43" s="64">
        <v>29037</v>
      </c>
      <c r="D43" s="64">
        <v>45046</v>
      </c>
      <c r="E43" s="63" t="s">
        <v>90</v>
      </c>
      <c r="F43" s="65">
        <v>0</v>
      </c>
      <c r="G43" s="65">
        <v>0</v>
      </c>
      <c r="H43" s="65">
        <v>3</v>
      </c>
      <c r="I43" s="65">
        <v>0</v>
      </c>
      <c r="J43" s="63" t="s">
        <v>89</v>
      </c>
      <c r="K43" s="63" t="s">
        <v>308</v>
      </c>
    </row>
    <row r="44" spans="1:11" s="52" customFormat="1" x14ac:dyDescent="0.35">
      <c r="A44" s="63" t="s">
        <v>430</v>
      </c>
      <c r="B44" s="63" t="s">
        <v>431</v>
      </c>
      <c r="C44" s="64">
        <v>44785</v>
      </c>
      <c r="D44" s="64">
        <v>46599</v>
      </c>
      <c r="E44" s="81" t="s">
        <v>428</v>
      </c>
      <c r="F44" s="82">
        <v>0</v>
      </c>
      <c r="G44" s="83">
        <v>0</v>
      </c>
      <c r="H44" s="83">
        <v>0</v>
      </c>
      <c r="I44" s="83">
        <v>0</v>
      </c>
      <c r="J44" s="81" t="s">
        <v>429</v>
      </c>
      <c r="K44" s="81" t="s">
        <v>308</v>
      </c>
    </row>
    <row r="45" spans="1:11" s="52" customFormat="1" x14ac:dyDescent="0.35">
      <c r="A45" s="63" t="s">
        <v>323</v>
      </c>
      <c r="B45" s="63" t="s">
        <v>330</v>
      </c>
      <c r="C45" s="64">
        <v>27942</v>
      </c>
      <c r="D45" s="64">
        <v>46203</v>
      </c>
      <c r="E45" s="63" t="s">
        <v>268</v>
      </c>
      <c r="F45" s="65">
        <v>0</v>
      </c>
      <c r="G45" s="65">
        <v>0</v>
      </c>
      <c r="H45" s="65">
        <v>5</v>
      </c>
      <c r="I45" s="65">
        <v>0</v>
      </c>
      <c r="J45" s="63" t="s">
        <v>26</v>
      </c>
      <c r="K45" s="63" t="s">
        <v>308</v>
      </c>
    </row>
    <row r="46" spans="1:11" s="52" customFormat="1" x14ac:dyDescent="0.35">
      <c r="A46" s="63" t="s">
        <v>72</v>
      </c>
      <c r="B46" s="63" t="s">
        <v>384</v>
      </c>
      <c r="C46" s="64">
        <v>41091</v>
      </c>
      <c r="D46" s="64">
        <v>46568</v>
      </c>
      <c r="E46" s="63" t="s">
        <v>73</v>
      </c>
      <c r="F46" s="65">
        <v>0</v>
      </c>
      <c r="G46" s="65">
        <v>8</v>
      </c>
      <c r="H46" s="65">
        <v>4</v>
      </c>
      <c r="I46" s="65">
        <v>4</v>
      </c>
      <c r="J46" s="63" t="s">
        <v>9</v>
      </c>
      <c r="K46" s="63" t="s">
        <v>308</v>
      </c>
    </row>
    <row r="47" spans="1:11" s="52" customFormat="1" x14ac:dyDescent="0.35">
      <c r="A47" s="63" t="s">
        <v>257</v>
      </c>
      <c r="B47" s="63" t="s">
        <v>331</v>
      </c>
      <c r="C47" s="64">
        <v>44013</v>
      </c>
      <c r="D47" s="64">
        <v>45838</v>
      </c>
      <c r="E47" s="63" t="s">
        <v>408</v>
      </c>
      <c r="F47" s="65">
        <v>0</v>
      </c>
      <c r="G47" s="65">
        <v>6</v>
      </c>
      <c r="H47" s="65">
        <v>0</v>
      </c>
      <c r="I47" s="65">
        <v>0</v>
      </c>
      <c r="J47" s="63" t="s">
        <v>9</v>
      </c>
      <c r="K47" s="63" t="s">
        <v>308</v>
      </c>
    </row>
    <row r="48" spans="1:11" s="52" customFormat="1" x14ac:dyDescent="0.35">
      <c r="A48" s="63" t="s">
        <v>136</v>
      </c>
      <c r="B48" s="63" t="s">
        <v>332</v>
      </c>
      <c r="C48" s="64">
        <v>42917</v>
      </c>
      <c r="D48" s="64">
        <v>44742</v>
      </c>
      <c r="E48" s="63" t="s">
        <v>409</v>
      </c>
      <c r="F48" s="65">
        <v>0</v>
      </c>
      <c r="G48" s="65">
        <v>0</v>
      </c>
      <c r="H48" s="65">
        <v>2</v>
      </c>
      <c r="I48" s="65">
        <v>0</v>
      </c>
      <c r="J48" s="63" t="s">
        <v>135</v>
      </c>
      <c r="K48" s="63" t="s">
        <v>308</v>
      </c>
    </row>
    <row r="49" spans="1:11" x14ac:dyDescent="0.35">
      <c r="A49" s="63" t="s">
        <v>243</v>
      </c>
      <c r="B49" s="63" t="s">
        <v>361</v>
      </c>
      <c r="C49" s="64">
        <v>43959</v>
      </c>
      <c r="D49" s="64">
        <v>45716</v>
      </c>
      <c r="E49" s="63" t="s">
        <v>43</v>
      </c>
      <c r="F49" s="65">
        <v>0</v>
      </c>
      <c r="G49" s="65">
        <v>0</v>
      </c>
      <c r="H49" s="65">
        <v>0</v>
      </c>
      <c r="I49" s="65">
        <v>0</v>
      </c>
      <c r="J49" s="63" t="s">
        <v>42</v>
      </c>
      <c r="K49" s="63" t="s">
        <v>309</v>
      </c>
    </row>
    <row r="50" spans="1:11" s="52" customFormat="1" x14ac:dyDescent="0.35">
      <c r="A50" s="63" t="s">
        <v>52</v>
      </c>
      <c r="B50" s="63" t="s">
        <v>410</v>
      </c>
      <c r="C50" s="64">
        <v>31766</v>
      </c>
      <c r="D50" s="64">
        <v>45077</v>
      </c>
      <c r="E50" s="63" t="s">
        <v>53</v>
      </c>
      <c r="F50" s="65">
        <v>0</v>
      </c>
      <c r="G50" s="65">
        <v>4</v>
      </c>
      <c r="H50" s="65">
        <v>0</v>
      </c>
      <c r="I50" s="65">
        <v>0</v>
      </c>
      <c r="J50" s="63" t="s">
        <v>9</v>
      </c>
      <c r="K50" s="63" t="s">
        <v>308</v>
      </c>
    </row>
    <row r="51" spans="1:11" s="52" customFormat="1" x14ac:dyDescent="0.35">
      <c r="A51" s="63" t="s">
        <v>83</v>
      </c>
      <c r="B51" s="63" t="s">
        <v>333</v>
      </c>
      <c r="C51" s="64">
        <v>29037</v>
      </c>
      <c r="D51" s="64">
        <v>45107</v>
      </c>
      <c r="E51" s="63" t="s">
        <v>29</v>
      </c>
      <c r="F51" s="65">
        <v>0</v>
      </c>
      <c r="G51" s="65">
        <v>0</v>
      </c>
      <c r="H51" s="65">
        <v>10</v>
      </c>
      <c r="I51" s="65">
        <v>0</v>
      </c>
      <c r="J51" s="63" t="s">
        <v>9</v>
      </c>
      <c r="K51" s="63" t="s">
        <v>308</v>
      </c>
    </row>
    <row r="52" spans="1:11" s="52" customFormat="1" x14ac:dyDescent="0.35">
      <c r="A52" s="63" t="s">
        <v>24</v>
      </c>
      <c r="B52" s="63" t="s">
        <v>236</v>
      </c>
      <c r="C52" s="64">
        <v>40046</v>
      </c>
      <c r="D52" s="64">
        <v>44804</v>
      </c>
      <c r="E52" s="63" t="s">
        <v>227</v>
      </c>
      <c r="F52" s="65">
        <v>16</v>
      </c>
      <c r="G52" s="65">
        <v>0</v>
      </c>
      <c r="H52" s="65">
        <v>0</v>
      </c>
      <c r="I52" s="65">
        <v>0</v>
      </c>
      <c r="J52" s="63" t="s">
        <v>23</v>
      </c>
      <c r="K52" s="63" t="s">
        <v>308</v>
      </c>
    </row>
    <row r="53" spans="1:11" s="53" customFormat="1" x14ac:dyDescent="0.35">
      <c r="A53" s="84" t="s">
        <v>142</v>
      </c>
      <c r="B53" s="84" t="s">
        <v>357</v>
      </c>
      <c r="C53" s="85">
        <v>30864</v>
      </c>
      <c r="D53" s="86">
        <v>44804</v>
      </c>
      <c r="E53" s="84" t="s">
        <v>143</v>
      </c>
      <c r="F53" s="87">
        <v>0</v>
      </c>
      <c r="G53" s="87">
        <v>0</v>
      </c>
      <c r="H53" s="87">
        <v>4</v>
      </c>
      <c r="I53" s="87">
        <v>0</v>
      </c>
      <c r="J53" s="84" t="s">
        <v>144</v>
      </c>
      <c r="K53" s="84" t="s">
        <v>308</v>
      </c>
    </row>
    <row r="54" spans="1:11" s="53" customFormat="1" x14ac:dyDescent="0.35">
      <c r="A54" s="84" t="s">
        <v>138</v>
      </c>
      <c r="B54" s="84" t="s">
        <v>342</v>
      </c>
      <c r="C54" s="85">
        <v>42898</v>
      </c>
      <c r="D54" s="86">
        <v>44681</v>
      </c>
      <c r="E54" s="84" t="s">
        <v>69</v>
      </c>
      <c r="F54" s="87">
        <v>0</v>
      </c>
      <c r="G54" s="87"/>
      <c r="H54" s="87"/>
      <c r="I54" s="87"/>
      <c r="J54" s="88" t="s">
        <v>9</v>
      </c>
      <c r="K54" s="84" t="s">
        <v>308</v>
      </c>
    </row>
    <row r="55" spans="1:11" ht="15.75" customHeight="1" x14ac:dyDescent="0.35">
      <c r="A55" s="63" t="s">
        <v>98</v>
      </c>
      <c r="B55" s="63" t="s">
        <v>280</v>
      </c>
      <c r="C55" s="64">
        <v>36356</v>
      </c>
      <c r="D55" s="67">
        <v>44742</v>
      </c>
      <c r="E55" s="63" t="s">
        <v>100</v>
      </c>
      <c r="F55" s="65">
        <v>0</v>
      </c>
      <c r="G55" s="65">
        <v>3</v>
      </c>
      <c r="H55" s="65">
        <v>3</v>
      </c>
      <c r="I55" s="65">
        <v>0</v>
      </c>
      <c r="J55" s="63" t="s">
        <v>99</v>
      </c>
      <c r="K55" s="63" t="s">
        <v>309</v>
      </c>
    </row>
    <row r="56" spans="1:11" s="52" customFormat="1" x14ac:dyDescent="0.35">
      <c r="A56" s="63" t="s">
        <v>56</v>
      </c>
      <c r="B56" s="63" t="s">
        <v>411</v>
      </c>
      <c r="C56" s="64">
        <v>30133</v>
      </c>
      <c r="D56" s="64">
        <v>45473</v>
      </c>
      <c r="E56" s="63" t="s">
        <v>57</v>
      </c>
      <c r="F56" s="65">
        <v>0</v>
      </c>
      <c r="G56" s="65">
        <v>0</v>
      </c>
      <c r="H56" s="65">
        <v>4</v>
      </c>
      <c r="I56" s="65">
        <v>0</v>
      </c>
      <c r="J56" s="63" t="s">
        <v>19</v>
      </c>
      <c r="K56" s="63" t="s">
        <v>309</v>
      </c>
    </row>
    <row r="57" spans="1:11" s="52" customFormat="1" x14ac:dyDescent="0.35">
      <c r="A57" s="63" t="s">
        <v>103</v>
      </c>
      <c r="B57" s="63" t="s">
        <v>385</v>
      </c>
      <c r="C57" s="64">
        <v>39268</v>
      </c>
      <c r="D57" s="64">
        <v>46568</v>
      </c>
      <c r="E57" s="63" t="s">
        <v>427</v>
      </c>
      <c r="F57" s="65">
        <v>0</v>
      </c>
      <c r="G57" s="65">
        <v>4</v>
      </c>
      <c r="H57" s="65">
        <v>4</v>
      </c>
      <c r="I57" s="65">
        <v>0</v>
      </c>
      <c r="J57" s="63" t="s">
        <v>78</v>
      </c>
      <c r="K57" s="63" t="s">
        <v>308</v>
      </c>
    </row>
    <row r="58" spans="1:11" s="52" customFormat="1" x14ac:dyDescent="0.35">
      <c r="A58" s="63" t="s">
        <v>39</v>
      </c>
      <c r="B58" s="77" t="s">
        <v>412</v>
      </c>
      <c r="C58" s="64">
        <v>37073</v>
      </c>
      <c r="D58" s="64">
        <v>46203</v>
      </c>
      <c r="E58" s="63" t="s">
        <v>41</v>
      </c>
      <c r="F58" s="65">
        <v>0</v>
      </c>
      <c r="G58" s="65">
        <v>8</v>
      </c>
      <c r="H58" s="65">
        <v>0</v>
      </c>
      <c r="I58" s="65">
        <v>0</v>
      </c>
      <c r="J58" s="63" t="s">
        <v>40</v>
      </c>
      <c r="K58" s="63" t="s">
        <v>309</v>
      </c>
    </row>
    <row r="59" spans="1:11" s="52" customFormat="1" x14ac:dyDescent="0.35">
      <c r="A59" s="63" t="s">
        <v>66</v>
      </c>
      <c r="B59" s="74" t="s">
        <v>339</v>
      </c>
      <c r="C59" s="64">
        <v>41456</v>
      </c>
      <c r="D59" s="64">
        <v>45107</v>
      </c>
      <c r="E59" s="63" t="s">
        <v>67</v>
      </c>
      <c r="F59" s="65">
        <v>0</v>
      </c>
      <c r="G59" s="65">
        <v>0</v>
      </c>
      <c r="H59" s="65">
        <v>4</v>
      </c>
      <c r="I59" s="65">
        <v>0</v>
      </c>
      <c r="J59" s="63" t="s">
        <v>33</v>
      </c>
      <c r="K59" s="63" t="s">
        <v>308</v>
      </c>
    </row>
    <row r="60" spans="1:11" s="52" customFormat="1" x14ac:dyDescent="0.35">
      <c r="A60" s="63" t="s">
        <v>70</v>
      </c>
      <c r="B60" s="63" t="s">
        <v>334</v>
      </c>
      <c r="C60" s="64">
        <v>41403</v>
      </c>
      <c r="D60" s="64">
        <v>45412</v>
      </c>
      <c r="E60" s="63" t="s">
        <v>71</v>
      </c>
      <c r="F60" s="65">
        <v>0</v>
      </c>
      <c r="G60" s="65">
        <v>2</v>
      </c>
      <c r="H60" s="65">
        <v>3</v>
      </c>
      <c r="I60" s="65">
        <v>0</v>
      </c>
      <c r="J60" s="63" t="s">
        <v>9</v>
      </c>
      <c r="K60" s="63" t="s">
        <v>308</v>
      </c>
    </row>
    <row r="61" spans="1:11" s="52" customFormat="1" x14ac:dyDescent="0.35">
      <c r="A61" s="63" t="s">
        <v>74</v>
      </c>
      <c r="B61" s="63" t="s">
        <v>421</v>
      </c>
      <c r="C61" s="64">
        <v>37834</v>
      </c>
      <c r="D61" s="64">
        <v>46203</v>
      </c>
      <c r="E61" s="63" t="s">
        <v>75</v>
      </c>
      <c r="F61" s="65">
        <v>0</v>
      </c>
      <c r="G61" s="65">
        <v>0</v>
      </c>
      <c r="H61" s="65">
        <v>15</v>
      </c>
      <c r="I61" s="65">
        <v>0</v>
      </c>
      <c r="J61" s="63" t="s">
        <v>37</v>
      </c>
      <c r="K61" s="63" t="s">
        <v>308</v>
      </c>
    </row>
    <row r="62" spans="1:11" s="52" customFormat="1" x14ac:dyDescent="0.35">
      <c r="A62" s="63" t="s">
        <v>424</v>
      </c>
      <c r="B62" s="63" t="s">
        <v>420</v>
      </c>
      <c r="C62" s="64">
        <v>44743</v>
      </c>
      <c r="D62" s="64">
        <v>45838</v>
      </c>
      <c r="E62" s="63" t="s">
        <v>349</v>
      </c>
      <c r="F62" s="65">
        <v>0</v>
      </c>
      <c r="G62" s="65">
        <v>0</v>
      </c>
      <c r="H62" s="65">
        <v>0</v>
      </c>
      <c r="I62" s="65">
        <v>0</v>
      </c>
      <c r="J62" s="63" t="s">
        <v>37</v>
      </c>
      <c r="K62" s="63" t="s">
        <v>308</v>
      </c>
    </row>
    <row r="63" spans="1:11" s="52" customFormat="1" x14ac:dyDescent="0.35">
      <c r="A63" s="63" t="s">
        <v>177</v>
      </c>
      <c r="B63" s="74" t="s">
        <v>362</v>
      </c>
      <c r="C63" s="64">
        <v>43504</v>
      </c>
      <c r="D63" s="64">
        <v>45322</v>
      </c>
      <c r="E63" s="63" t="s">
        <v>349</v>
      </c>
      <c r="F63" s="65">
        <v>0</v>
      </c>
      <c r="G63" s="65"/>
      <c r="H63" s="65"/>
      <c r="I63" s="65"/>
      <c r="J63" s="63" t="s">
        <v>37</v>
      </c>
      <c r="K63" s="63" t="s">
        <v>308</v>
      </c>
    </row>
    <row r="64" spans="1:11" s="52" customFormat="1" x14ac:dyDescent="0.35">
      <c r="A64" s="63" t="s">
        <v>290</v>
      </c>
      <c r="B64" s="63" t="s">
        <v>338</v>
      </c>
      <c r="C64" s="64">
        <v>44044</v>
      </c>
      <c r="D64" s="64">
        <v>45869</v>
      </c>
      <c r="E64" s="63" t="s">
        <v>349</v>
      </c>
      <c r="F64" s="65">
        <v>0</v>
      </c>
      <c r="G64" s="65"/>
      <c r="H64" s="65"/>
      <c r="I64" s="65"/>
      <c r="J64" s="63" t="s">
        <v>37</v>
      </c>
      <c r="K64" s="63" t="s">
        <v>308</v>
      </c>
    </row>
    <row r="65" spans="1:11" s="52" customFormat="1" x14ac:dyDescent="0.35">
      <c r="A65" s="63" t="s">
        <v>298</v>
      </c>
      <c r="B65" s="63" t="s">
        <v>343</v>
      </c>
      <c r="C65" s="64">
        <v>44053</v>
      </c>
      <c r="D65" s="64">
        <v>45869</v>
      </c>
      <c r="E65" s="63" t="s">
        <v>349</v>
      </c>
      <c r="F65" s="65">
        <v>0</v>
      </c>
      <c r="G65" s="65"/>
      <c r="H65" s="65"/>
      <c r="I65" s="65"/>
      <c r="J65" s="63" t="s">
        <v>37</v>
      </c>
      <c r="K65" s="63" t="s">
        <v>308</v>
      </c>
    </row>
    <row r="66" spans="1:11" s="52" customFormat="1" x14ac:dyDescent="0.35">
      <c r="A66" s="63" t="s">
        <v>346</v>
      </c>
      <c r="B66" s="77" t="s">
        <v>413</v>
      </c>
      <c r="C66" s="64">
        <v>42491</v>
      </c>
      <c r="D66" s="64">
        <v>46142</v>
      </c>
      <c r="E66" s="63" t="s">
        <v>414</v>
      </c>
      <c r="F66" s="65">
        <v>0</v>
      </c>
      <c r="G66" s="65">
        <v>0</v>
      </c>
      <c r="H66" s="65">
        <v>2</v>
      </c>
      <c r="I66" s="65">
        <v>0</v>
      </c>
      <c r="J66" s="63" t="s">
        <v>26</v>
      </c>
      <c r="K66" s="63" t="s">
        <v>308</v>
      </c>
    </row>
    <row r="67" spans="1:11" x14ac:dyDescent="0.35">
      <c r="A67" s="63" t="s">
        <v>32</v>
      </c>
      <c r="B67" s="74" t="s">
        <v>416</v>
      </c>
      <c r="C67" s="64">
        <v>34578</v>
      </c>
      <c r="D67" s="64">
        <v>45473</v>
      </c>
      <c r="E67" s="77" t="s">
        <v>415</v>
      </c>
      <c r="F67" s="65">
        <v>0</v>
      </c>
      <c r="G67" s="65">
        <v>2</v>
      </c>
      <c r="H67" s="65">
        <v>5</v>
      </c>
      <c r="I67" s="65">
        <v>2</v>
      </c>
      <c r="J67" s="63" t="s">
        <v>33</v>
      </c>
      <c r="K67" s="63" t="s">
        <v>308</v>
      </c>
    </row>
    <row r="68" spans="1:11" s="52" customFormat="1" x14ac:dyDescent="0.35">
      <c r="A68" s="63" t="s">
        <v>345</v>
      </c>
      <c r="B68" s="74" t="s">
        <v>425</v>
      </c>
      <c r="C68" s="64">
        <v>34967</v>
      </c>
      <c r="D68" s="64">
        <v>46568</v>
      </c>
      <c r="E68" s="63" t="s">
        <v>133</v>
      </c>
      <c r="F68" s="65">
        <v>0</v>
      </c>
      <c r="G68" s="65">
        <v>3</v>
      </c>
      <c r="H68" s="65">
        <v>3</v>
      </c>
      <c r="I68" s="65">
        <v>0</v>
      </c>
      <c r="J68" s="63" t="s">
        <v>65</v>
      </c>
      <c r="K68" s="63" t="s">
        <v>308</v>
      </c>
    </row>
    <row r="69" spans="1:11" s="52" customFormat="1" x14ac:dyDescent="0.35">
      <c r="A69" s="63" t="s">
        <v>30</v>
      </c>
      <c r="B69" s="63" t="s">
        <v>382</v>
      </c>
      <c r="C69" s="64">
        <v>28748</v>
      </c>
      <c r="D69" s="64">
        <v>46538</v>
      </c>
      <c r="E69" s="63" t="s">
        <v>335</v>
      </c>
      <c r="F69" s="65">
        <v>0</v>
      </c>
      <c r="G69" s="65">
        <v>0</v>
      </c>
      <c r="H69" s="65">
        <v>3</v>
      </c>
      <c r="I69" s="65">
        <v>0</v>
      </c>
      <c r="J69" s="63" t="s">
        <v>9</v>
      </c>
      <c r="K69" s="63" t="s">
        <v>308</v>
      </c>
    </row>
    <row r="70" spans="1:11" s="52" customFormat="1" x14ac:dyDescent="0.35">
      <c r="A70" s="63" t="s">
        <v>60</v>
      </c>
      <c r="B70" s="63" t="s">
        <v>340</v>
      </c>
      <c r="C70" s="64">
        <v>42095</v>
      </c>
      <c r="D70" s="64">
        <v>46234</v>
      </c>
      <c r="E70" s="63" t="s">
        <v>62</v>
      </c>
      <c r="F70" s="65">
        <v>0</v>
      </c>
      <c r="G70" s="65">
        <v>0</v>
      </c>
      <c r="H70" s="65">
        <v>3</v>
      </c>
      <c r="I70" s="65">
        <v>0</v>
      </c>
      <c r="J70" s="63" t="s">
        <v>61</v>
      </c>
      <c r="K70" s="63" t="s">
        <v>308</v>
      </c>
    </row>
    <row r="71" spans="1:11" s="52" customFormat="1" x14ac:dyDescent="0.35">
      <c r="A71" s="63" t="s">
        <v>324</v>
      </c>
      <c r="B71" s="63" t="s">
        <v>358</v>
      </c>
      <c r="C71" s="64">
        <v>34029</v>
      </c>
      <c r="D71" s="64">
        <v>46112</v>
      </c>
      <c r="E71" s="63" t="s">
        <v>337</v>
      </c>
      <c r="F71" s="65">
        <v>0</v>
      </c>
      <c r="G71" s="65">
        <v>4</v>
      </c>
      <c r="H71" s="65">
        <v>6</v>
      </c>
      <c r="I71" s="65">
        <v>0</v>
      </c>
      <c r="J71" s="63" t="s">
        <v>13</v>
      </c>
      <c r="K71" s="63" t="s">
        <v>309</v>
      </c>
    </row>
    <row r="72" spans="1:11" s="52" customFormat="1" x14ac:dyDescent="0.35">
      <c r="A72" s="63" t="s">
        <v>105</v>
      </c>
      <c r="B72" s="63" t="s">
        <v>417</v>
      </c>
      <c r="C72" s="64">
        <v>42461</v>
      </c>
      <c r="D72" s="64">
        <v>46112</v>
      </c>
      <c r="E72" s="63" t="s">
        <v>107</v>
      </c>
      <c r="F72" s="65">
        <v>0</v>
      </c>
      <c r="G72" s="65">
        <v>0</v>
      </c>
      <c r="H72" s="65">
        <v>2</v>
      </c>
      <c r="I72" s="65">
        <v>0</v>
      </c>
      <c r="J72" s="63" t="s">
        <v>106</v>
      </c>
      <c r="K72" s="63" t="s">
        <v>308</v>
      </c>
    </row>
    <row r="73" spans="1:11" s="52" customFormat="1" x14ac:dyDescent="0.35">
      <c r="A73" s="63" t="s">
        <v>131</v>
      </c>
      <c r="B73" s="63" t="s">
        <v>336</v>
      </c>
      <c r="C73" s="64">
        <v>40424</v>
      </c>
      <c r="D73" s="64">
        <v>45046</v>
      </c>
      <c r="E73" s="63" t="s">
        <v>160</v>
      </c>
      <c r="F73" s="65">
        <v>0</v>
      </c>
      <c r="G73" s="66">
        <v>5</v>
      </c>
      <c r="H73" s="66">
        <v>0</v>
      </c>
      <c r="I73" s="66">
        <v>0</v>
      </c>
      <c r="J73" s="68" t="s">
        <v>132</v>
      </c>
      <c r="K73" s="68" t="s">
        <v>308</v>
      </c>
    </row>
    <row r="74" spans="1:11" x14ac:dyDescent="0.35">
      <c r="A74" s="60"/>
      <c r="B74" s="60"/>
      <c r="C74" s="61"/>
      <c r="D74" s="61"/>
      <c r="E74" s="60"/>
      <c r="F74" s="60"/>
      <c r="G74" s="62"/>
      <c r="H74" s="62"/>
      <c r="I74" s="62"/>
      <c r="J74" s="60"/>
      <c r="K74" s="60"/>
    </row>
    <row r="84" spans="3:3" x14ac:dyDescent="0.35">
      <c r="C84" s="79"/>
    </row>
  </sheetData>
  <hyperlinks>
    <hyperlink ref="B44" r:id="rId1" display="https://pulse.ucsd.edu/departments/research-service-core/training-grants/overview/_layouts/15/listform.aspx?PageType=4&amp;ListId=%7BA7B7CAC0%2D7BE7%2D4559%2D8D7C%2D07F94C9463B1%7D&amp;ID=79&amp;ContentTypeID=0x0100721C568180C96D45AB2144ECA03539F9" xr:uid="{00000000-0004-0000-0200-000000000000}"/>
  </hyperlinks>
  <pageMargins left="0.7" right="0.7" top="0.75" bottom="0.75" header="0.3" footer="0.3"/>
  <pageSetup orientation="portrait" horizontalDpi="1200" verticalDpi="1200"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0"/>
  <sheetViews>
    <sheetView tabSelected="1" topLeftCell="A4" workbookViewId="0">
      <selection activeCell="A18" sqref="A2:L67"/>
    </sheetView>
  </sheetViews>
  <sheetFormatPr defaultColWidth="9.1796875" defaultRowHeight="14.5" x14ac:dyDescent="0.35"/>
  <cols>
    <col min="1" max="1" width="75.7265625" style="50" customWidth="1"/>
    <col min="2" max="2" width="19.54296875" style="50" bestFit="1" customWidth="1"/>
    <col min="3" max="3" width="13.26953125" style="50" customWidth="1"/>
    <col min="4" max="4" width="18" style="50" bestFit="1" customWidth="1"/>
    <col min="5" max="5" width="37" style="50" customWidth="1"/>
    <col min="6" max="6" width="6.7265625" style="50" bestFit="1" customWidth="1"/>
    <col min="7" max="7" width="6.26953125" style="50" bestFit="1" customWidth="1"/>
    <col min="8" max="8" width="8.7265625" style="50" bestFit="1" customWidth="1"/>
    <col min="9" max="9" width="8.81640625" style="50" bestFit="1" customWidth="1"/>
    <col min="10" max="10" width="8.7265625" style="50" bestFit="1" customWidth="1"/>
    <col min="11" max="11" width="36" style="50" customWidth="1"/>
    <col min="12" max="12" width="17.453125" style="50" bestFit="1" customWidth="1"/>
    <col min="13" max="16384" width="9.1796875" style="50"/>
  </cols>
  <sheetData>
    <row r="1" spans="1:12" s="94" customFormat="1" x14ac:dyDescent="0.35">
      <c r="A1" s="75" t="s">
        <v>0</v>
      </c>
      <c r="B1" s="75" t="s">
        <v>1</v>
      </c>
      <c r="C1" s="75" t="s">
        <v>2</v>
      </c>
      <c r="D1" s="75" t="s">
        <v>3</v>
      </c>
      <c r="E1" s="75" t="s">
        <v>124</v>
      </c>
      <c r="F1" s="75" t="s">
        <v>368</v>
      </c>
      <c r="G1" s="75" t="s">
        <v>4</v>
      </c>
      <c r="H1" s="75" t="s">
        <v>5</v>
      </c>
      <c r="I1" s="75" t="s">
        <v>526</v>
      </c>
      <c r="J1" s="75" t="s">
        <v>6</v>
      </c>
      <c r="K1" s="75" t="s">
        <v>7</v>
      </c>
      <c r="L1" s="75" t="s">
        <v>307</v>
      </c>
    </row>
    <row r="2" spans="1:12" s="97" customFormat="1" x14ac:dyDescent="0.35">
      <c r="A2" s="63" t="s">
        <v>374</v>
      </c>
      <c r="B2" s="63" t="s">
        <v>509</v>
      </c>
      <c r="C2" s="64">
        <v>44713</v>
      </c>
      <c r="D2" s="64">
        <v>46446</v>
      </c>
      <c r="E2" s="63" t="s">
        <v>79</v>
      </c>
      <c r="F2" s="65">
        <v>0</v>
      </c>
      <c r="G2" s="65">
        <v>0</v>
      </c>
      <c r="H2" s="65">
        <v>0</v>
      </c>
      <c r="I2" s="65">
        <v>0</v>
      </c>
      <c r="J2" s="65">
        <v>0</v>
      </c>
      <c r="K2" s="63" t="s">
        <v>78</v>
      </c>
      <c r="L2" s="63" t="s">
        <v>308</v>
      </c>
    </row>
    <row r="3" spans="1:12" s="74" customFormat="1" x14ac:dyDescent="0.35">
      <c r="A3" s="63" t="s">
        <v>77</v>
      </c>
      <c r="B3" s="63" t="s">
        <v>519</v>
      </c>
      <c r="C3" s="64">
        <v>42125</v>
      </c>
      <c r="D3" s="64">
        <v>46112</v>
      </c>
      <c r="E3" s="63" t="s">
        <v>79</v>
      </c>
      <c r="F3" s="65">
        <v>0</v>
      </c>
      <c r="G3" s="65">
        <v>0</v>
      </c>
      <c r="H3" s="65">
        <v>0</v>
      </c>
      <c r="I3" s="65">
        <v>0</v>
      </c>
      <c r="J3" s="65">
        <v>0</v>
      </c>
      <c r="K3" s="63" t="s">
        <v>78</v>
      </c>
      <c r="L3" s="63" t="s">
        <v>308</v>
      </c>
    </row>
    <row r="4" spans="1:12" s="74" customFormat="1" x14ac:dyDescent="0.35">
      <c r="A4" s="63" t="s">
        <v>116</v>
      </c>
      <c r="B4" s="63" t="s">
        <v>562</v>
      </c>
      <c r="C4" s="64">
        <v>39203</v>
      </c>
      <c r="D4" s="64">
        <v>46630</v>
      </c>
      <c r="E4" s="63" t="s">
        <v>126</v>
      </c>
      <c r="F4" s="65">
        <v>0</v>
      </c>
      <c r="G4" s="65">
        <v>2</v>
      </c>
      <c r="H4" s="65">
        <v>4</v>
      </c>
      <c r="I4" s="65">
        <v>0</v>
      </c>
      <c r="J4" s="65">
        <v>0</v>
      </c>
      <c r="K4" s="63" t="s">
        <v>78</v>
      </c>
      <c r="L4" s="63" t="s">
        <v>308</v>
      </c>
    </row>
    <row r="5" spans="1:12" s="52" customFormat="1" x14ac:dyDescent="0.35">
      <c r="A5" s="63" t="s">
        <v>388</v>
      </c>
      <c r="B5" s="63" t="s">
        <v>512</v>
      </c>
      <c r="C5" s="64">
        <v>44682</v>
      </c>
      <c r="D5" s="64">
        <v>46477</v>
      </c>
      <c r="E5" s="63" t="s">
        <v>390</v>
      </c>
      <c r="F5" s="65">
        <v>0</v>
      </c>
      <c r="G5" s="65">
        <v>0</v>
      </c>
      <c r="H5" s="65">
        <v>0</v>
      </c>
      <c r="I5" s="65">
        <v>0</v>
      </c>
      <c r="J5" s="65">
        <v>4</v>
      </c>
      <c r="K5" s="63" t="s">
        <v>61</v>
      </c>
      <c r="L5" s="63" t="s">
        <v>308</v>
      </c>
    </row>
    <row r="6" spans="1:12" s="52" customFormat="1" x14ac:dyDescent="0.35">
      <c r="A6" s="63" t="s">
        <v>58</v>
      </c>
      <c r="B6" s="63" t="s">
        <v>533</v>
      </c>
      <c r="C6" s="64">
        <v>39630</v>
      </c>
      <c r="D6" s="64">
        <v>45838</v>
      </c>
      <c r="E6" s="63" t="s">
        <v>494</v>
      </c>
      <c r="F6" s="65">
        <v>0</v>
      </c>
      <c r="G6" s="65">
        <v>10</v>
      </c>
      <c r="H6" s="65">
        <v>0</v>
      </c>
      <c r="I6" s="65">
        <v>0</v>
      </c>
      <c r="J6" s="65">
        <v>0</v>
      </c>
      <c r="K6" s="63" t="s">
        <v>95</v>
      </c>
      <c r="L6" s="63" t="s">
        <v>308</v>
      </c>
    </row>
    <row r="7" spans="1:12" s="52" customFormat="1" x14ac:dyDescent="0.35">
      <c r="A7" s="63" t="s">
        <v>112</v>
      </c>
      <c r="B7" s="63" t="s">
        <v>534</v>
      </c>
      <c r="C7" s="64">
        <v>38899</v>
      </c>
      <c r="D7" s="64">
        <v>46568</v>
      </c>
      <c r="E7" s="63" t="s">
        <v>391</v>
      </c>
      <c r="F7" s="66">
        <v>0</v>
      </c>
      <c r="G7" s="65">
        <v>0</v>
      </c>
      <c r="H7" s="65">
        <v>8</v>
      </c>
      <c r="I7" s="65">
        <v>0</v>
      </c>
      <c r="J7" s="65">
        <v>0</v>
      </c>
      <c r="K7" s="63" t="s">
        <v>313</v>
      </c>
      <c r="L7" s="63" t="s">
        <v>308</v>
      </c>
    </row>
    <row r="8" spans="1:12" s="52" customFormat="1" x14ac:dyDescent="0.35">
      <c r="A8" s="63" t="s">
        <v>84</v>
      </c>
      <c r="B8" s="63" t="s">
        <v>535</v>
      </c>
      <c r="C8" s="64">
        <v>34607</v>
      </c>
      <c r="D8" s="64">
        <v>45838</v>
      </c>
      <c r="E8" s="63" t="s">
        <v>85</v>
      </c>
      <c r="F8" s="65">
        <v>0</v>
      </c>
      <c r="G8" s="65">
        <v>0</v>
      </c>
      <c r="H8" s="65">
        <v>4</v>
      </c>
      <c r="I8" s="65">
        <v>0</v>
      </c>
      <c r="J8" s="65">
        <v>0</v>
      </c>
      <c r="K8" s="63" t="s">
        <v>9</v>
      </c>
      <c r="L8" s="63" t="s">
        <v>308</v>
      </c>
    </row>
    <row r="9" spans="1:12" s="52" customFormat="1" x14ac:dyDescent="0.35">
      <c r="A9" s="63" t="s">
        <v>528</v>
      </c>
      <c r="B9" s="63" t="s">
        <v>529</v>
      </c>
      <c r="C9" s="64">
        <v>45474</v>
      </c>
      <c r="D9" s="64">
        <v>47299</v>
      </c>
      <c r="E9" s="63" t="s">
        <v>392</v>
      </c>
      <c r="F9" s="65">
        <v>0</v>
      </c>
      <c r="G9" s="65">
        <v>15</v>
      </c>
      <c r="H9" s="65">
        <v>0</v>
      </c>
      <c r="I9" s="65">
        <v>0</v>
      </c>
      <c r="J9" s="65">
        <v>0</v>
      </c>
      <c r="K9" s="63" t="s">
        <v>37</v>
      </c>
      <c r="L9" s="63" t="s">
        <v>308</v>
      </c>
    </row>
    <row r="10" spans="1:12" s="52" customFormat="1" x14ac:dyDescent="0.35">
      <c r="A10" s="63" t="s">
        <v>371</v>
      </c>
      <c r="B10" s="63" t="s">
        <v>536</v>
      </c>
      <c r="C10" s="64">
        <v>44743</v>
      </c>
      <c r="D10" s="64">
        <v>46568</v>
      </c>
      <c r="E10" s="63" t="s">
        <v>369</v>
      </c>
      <c r="F10" s="66">
        <v>0</v>
      </c>
      <c r="G10" s="65">
        <v>4</v>
      </c>
      <c r="H10" s="65">
        <v>0</v>
      </c>
      <c r="I10" s="65">
        <v>0</v>
      </c>
      <c r="J10" s="65">
        <v>0</v>
      </c>
      <c r="K10" s="63" t="s">
        <v>13</v>
      </c>
      <c r="L10" s="63" t="s">
        <v>309</v>
      </c>
    </row>
    <row r="11" spans="1:12" s="52" customFormat="1" x14ac:dyDescent="0.35">
      <c r="A11" s="63" t="s">
        <v>46</v>
      </c>
      <c r="B11" s="63" t="s">
        <v>537</v>
      </c>
      <c r="C11" s="64">
        <v>39309</v>
      </c>
      <c r="D11" s="64">
        <v>46538</v>
      </c>
      <c r="E11" s="63" t="s">
        <v>47</v>
      </c>
      <c r="F11" s="65">
        <v>0</v>
      </c>
      <c r="G11" s="65">
        <v>0</v>
      </c>
      <c r="H11" s="65">
        <v>4</v>
      </c>
      <c r="I11" s="65">
        <v>0</v>
      </c>
      <c r="J11" s="65">
        <v>0</v>
      </c>
      <c r="K11" s="63" t="s">
        <v>33</v>
      </c>
      <c r="L11" s="63" t="s">
        <v>308</v>
      </c>
    </row>
    <row r="12" spans="1:12" s="52" customFormat="1" ht="15.5" customHeight="1" x14ac:dyDescent="0.35">
      <c r="A12" s="76" t="s">
        <v>462</v>
      </c>
      <c r="B12" s="63" t="s">
        <v>525</v>
      </c>
      <c r="C12" s="64">
        <v>45078</v>
      </c>
      <c r="D12" s="64">
        <v>46904</v>
      </c>
      <c r="E12" s="63" t="s">
        <v>353</v>
      </c>
      <c r="F12" s="65">
        <v>10</v>
      </c>
      <c r="G12" s="65">
        <v>0</v>
      </c>
      <c r="H12" s="65">
        <v>0</v>
      </c>
      <c r="I12" s="65">
        <v>0</v>
      </c>
      <c r="J12" s="65">
        <v>0</v>
      </c>
      <c r="K12" s="63" t="s">
        <v>23</v>
      </c>
      <c r="L12" s="63" t="s">
        <v>308</v>
      </c>
    </row>
    <row r="13" spans="1:12" s="52" customFormat="1" x14ac:dyDescent="0.35">
      <c r="A13" s="63" t="s">
        <v>458</v>
      </c>
      <c r="B13" s="63" t="s">
        <v>520</v>
      </c>
      <c r="C13" s="64">
        <v>42229</v>
      </c>
      <c r="D13" s="64">
        <v>46142</v>
      </c>
      <c r="E13" s="63" t="s">
        <v>351</v>
      </c>
      <c r="F13" s="65">
        <v>0</v>
      </c>
      <c r="G13" s="65">
        <v>0</v>
      </c>
      <c r="H13" s="65">
        <v>0</v>
      </c>
      <c r="I13" s="65">
        <v>8</v>
      </c>
      <c r="J13" s="65">
        <v>0</v>
      </c>
      <c r="K13" s="63" t="s">
        <v>311</v>
      </c>
      <c r="L13" s="63" t="s">
        <v>308</v>
      </c>
    </row>
    <row r="14" spans="1:12" s="101" customFormat="1" x14ac:dyDescent="0.35">
      <c r="A14" s="102" t="s">
        <v>176</v>
      </c>
      <c r="B14" s="102" t="s">
        <v>396</v>
      </c>
      <c r="C14" s="103">
        <v>27942</v>
      </c>
      <c r="D14" s="103">
        <v>45473</v>
      </c>
      <c r="E14" s="95" t="s">
        <v>510</v>
      </c>
      <c r="F14" s="104">
        <v>0</v>
      </c>
      <c r="G14" s="104">
        <v>2</v>
      </c>
      <c r="H14" s="104">
        <v>4</v>
      </c>
      <c r="I14" s="104">
        <v>0</v>
      </c>
      <c r="J14" s="104">
        <v>0</v>
      </c>
      <c r="K14" s="102" t="s">
        <v>9</v>
      </c>
      <c r="L14" s="102" t="s">
        <v>308</v>
      </c>
    </row>
    <row r="15" spans="1:12" s="52" customFormat="1" x14ac:dyDescent="0.35">
      <c r="A15" s="63" t="s">
        <v>304</v>
      </c>
      <c r="B15" s="63" t="s">
        <v>570</v>
      </c>
      <c r="C15" s="64">
        <v>44089</v>
      </c>
      <c r="D15" s="64">
        <v>45894</v>
      </c>
      <c r="E15" s="63" t="s">
        <v>305</v>
      </c>
      <c r="F15" s="65">
        <v>22</v>
      </c>
      <c r="G15" s="65">
        <v>0</v>
      </c>
      <c r="H15" s="65">
        <v>0</v>
      </c>
      <c r="I15" s="65">
        <v>0</v>
      </c>
      <c r="J15" s="65">
        <v>0</v>
      </c>
      <c r="K15" s="63" t="s">
        <v>78</v>
      </c>
      <c r="L15" s="63" t="s">
        <v>308</v>
      </c>
    </row>
    <row r="16" spans="1:12" s="52" customFormat="1" x14ac:dyDescent="0.35">
      <c r="A16" s="63" t="s">
        <v>63</v>
      </c>
      <c r="B16" s="63" t="s">
        <v>538</v>
      </c>
      <c r="C16" s="64">
        <v>44743</v>
      </c>
      <c r="D16" s="64">
        <v>46568</v>
      </c>
      <c r="E16" s="63" t="s">
        <v>386</v>
      </c>
      <c r="F16" s="65">
        <v>0</v>
      </c>
      <c r="G16" s="65">
        <v>0</v>
      </c>
      <c r="H16" s="65">
        <v>2</v>
      </c>
      <c r="I16" s="65">
        <v>0</v>
      </c>
      <c r="J16" s="65">
        <v>0</v>
      </c>
      <c r="K16" s="63" t="s">
        <v>23</v>
      </c>
      <c r="L16" s="63" t="s">
        <v>308</v>
      </c>
    </row>
    <row r="17" spans="1:12" s="52" customFormat="1" x14ac:dyDescent="0.35">
      <c r="A17" s="74" t="s">
        <v>16</v>
      </c>
      <c r="B17" s="74" t="s">
        <v>495</v>
      </c>
      <c r="C17" s="64">
        <v>39569</v>
      </c>
      <c r="D17" s="64">
        <v>45807</v>
      </c>
      <c r="E17" s="63" t="s">
        <v>17</v>
      </c>
      <c r="F17" s="65">
        <v>0</v>
      </c>
      <c r="G17" s="65">
        <v>0</v>
      </c>
      <c r="H17" s="65">
        <v>5</v>
      </c>
      <c r="I17" s="65">
        <v>0</v>
      </c>
      <c r="J17" s="65">
        <v>0</v>
      </c>
      <c r="K17" s="63" t="s">
        <v>9</v>
      </c>
      <c r="L17" s="63" t="s">
        <v>308</v>
      </c>
    </row>
    <row r="18" spans="1:12" s="52" customFormat="1" x14ac:dyDescent="0.35">
      <c r="A18" s="63" t="s">
        <v>70</v>
      </c>
      <c r="B18" s="63" t="s">
        <v>513</v>
      </c>
      <c r="C18" s="64">
        <v>41403</v>
      </c>
      <c r="D18" s="64">
        <v>47238</v>
      </c>
      <c r="E18" s="63" t="s">
        <v>433</v>
      </c>
      <c r="F18" s="65">
        <v>0</v>
      </c>
      <c r="G18" s="65">
        <v>2</v>
      </c>
      <c r="H18" s="65">
        <v>3</v>
      </c>
      <c r="I18" s="65">
        <v>0</v>
      </c>
      <c r="J18" s="65">
        <v>0</v>
      </c>
      <c r="K18" s="63" t="s">
        <v>9</v>
      </c>
      <c r="L18" s="63" t="s">
        <v>308</v>
      </c>
    </row>
    <row r="19" spans="1:12" s="52" customFormat="1" x14ac:dyDescent="0.35">
      <c r="A19" s="63" t="s">
        <v>229</v>
      </c>
      <c r="B19" s="63" t="s">
        <v>496</v>
      </c>
      <c r="C19" s="64">
        <v>43709</v>
      </c>
      <c r="D19" s="64">
        <v>45900</v>
      </c>
      <c r="E19" s="63" t="s">
        <v>235</v>
      </c>
      <c r="F19" s="65">
        <v>30</v>
      </c>
      <c r="G19" s="65">
        <v>0</v>
      </c>
      <c r="H19" s="65">
        <v>0</v>
      </c>
      <c r="I19" s="65">
        <v>0</v>
      </c>
      <c r="J19" s="65">
        <v>0</v>
      </c>
      <c r="K19" s="63" t="s">
        <v>440</v>
      </c>
      <c r="L19" s="63" t="s">
        <v>308</v>
      </c>
    </row>
    <row r="20" spans="1:12" s="52" customFormat="1" ht="15" customHeight="1" x14ac:dyDescent="0.35">
      <c r="A20" s="63" t="s">
        <v>365</v>
      </c>
      <c r="B20" s="63" t="s">
        <v>539</v>
      </c>
      <c r="C20" s="64">
        <v>44378</v>
      </c>
      <c r="D20" s="64">
        <v>45838</v>
      </c>
      <c r="E20" s="63" t="s">
        <v>367</v>
      </c>
      <c r="F20" s="65">
        <v>0</v>
      </c>
      <c r="G20" s="65">
        <v>0</v>
      </c>
      <c r="H20" s="65">
        <v>0</v>
      </c>
      <c r="I20" s="65">
        <v>2</v>
      </c>
      <c r="J20" s="65">
        <v>0</v>
      </c>
      <c r="K20" s="63" t="s">
        <v>89</v>
      </c>
      <c r="L20" s="63" t="s">
        <v>308</v>
      </c>
    </row>
    <row r="21" spans="1:12" s="52" customFormat="1" ht="15.75" customHeight="1" x14ac:dyDescent="0.35">
      <c r="A21" s="70" t="s">
        <v>379</v>
      </c>
      <c r="B21" s="71" t="s">
        <v>517</v>
      </c>
      <c r="C21" s="72">
        <v>44287</v>
      </c>
      <c r="D21" s="72">
        <v>46112</v>
      </c>
      <c r="E21" s="70" t="s">
        <v>341</v>
      </c>
      <c r="F21" s="73">
        <v>0</v>
      </c>
      <c r="G21" s="73">
        <v>0</v>
      </c>
      <c r="H21" s="73">
        <v>0</v>
      </c>
      <c r="I21" s="65">
        <v>4</v>
      </c>
      <c r="J21" s="73">
        <v>0</v>
      </c>
      <c r="K21" s="70" t="s">
        <v>26</v>
      </c>
      <c r="L21" s="70" t="s">
        <v>308</v>
      </c>
    </row>
    <row r="22" spans="1:12" s="52" customFormat="1" ht="15.75" customHeight="1" x14ac:dyDescent="0.35">
      <c r="A22" s="70" t="s">
        <v>378</v>
      </c>
      <c r="B22" s="63" t="s">
        <v>563</v>
      </c>
      <c r="C22" s="64">
        <v>44743</v>
      </c>
      <c r="D22" s="64">
        <v>46568</v>
      </c>
      <c r="E22" s="63" t="s">
        <v>97</v>
      </c>
      <c r="F22" s="65">
        <v>0</v>
      </c>
      <c r="G22" s="65">
        <v>12</v>
      </c>
      <c r="H22" s="65">
        <v>0</v>
      </c>
      <c r="I22" s="65">
        <v>0</v>
      </c>
      <c r="J22" s="65">
        <v>0</v>
      </c>
      <c r="K22" s="63" t="s">
        <v>65</v>
      </c>
      <c r="L22" s="63" t="s">
        <v>308</v>
      </c>
    </row>
    <row r="23" spans="1:12" s="52" customFormat="1" ht="15" customHeight="1" x14ac:dyDescent="0.35">
      <c r="A23" s="63" t="s">
        <v>481</v>
      </c>
      <c r="B23" s="63" t="s">
        <v>564</v>
      </c>
      <c r="C23" s="64">
        <v>44013</v>
      </c>
      <c r="D23" s="64">
        <v>45838</v>
      </c>
      <c r="E23" s="63" t="s">
        <v>497</v>
      </c>
      <c r="F23" s="65">
        <v>0</v>
      </c>
      <c r="G23" s="65">
        <v>30</v>
      </c>
      <c r="H23" s="65">
        <v>0</v>
      </c>
      <c r="I23" s="65">
        <v>0</v>
      </c>
      <c r="J23" s="65">
        <v>0</v>
      </c>
      <c r="K23" s="63" t="s">
        <v>19</v>
      </c>
      <c r="L23" s="63" t="s">
        <v>309</v>
      </c>
    </row>
    <row r="24" spans="1:12" s="52" customFormat="1" x14ac:dyDescent="0.35">
      <c r="A24" s="63" t="s">
        <v>141</v>
      </c>
      <c r="B24" s="63" t="s">
        <v>540</v>
      </c>
      <c r="C24" s="64">
        <v>38504</v>
      </c>
      <c r="D24" s="64">
        <v>45808</v>
      </c>
      <c r="E24" s="63" t="s">
        <v>486</v>
      </c>
      <c r="F24" s="65">
        <v>0</v>
      </c>
      <c r="G24" s="65">
        <v>0</v>
      </c>
      <c r="H24" s="65">
        <v>0</v>
      </c>
      <c r="I24" s="65">
        <v>0</v>
      </c>
      <c r="J24" s="65">
        <v>18</v>
      </c>
      <c r="K24" s="63" t="s">
        <v>33</v>
      </c>
      <c r="L24" s="63" t="s">
        <v>308</v>
      </c>
    </row>
    <row r="25" spans="1:12" s="52" customFormat="1" x14ac:dyDescent="0.35">
      <c r="A25" s="63" t="s">
        <v>257</v>
      </c>
      <c r="B25" s="63" t="s">
        <v>565</v>
      </c>
      <c r="C25" s="64">
        <v>44013</v>
      </c>
      <c r="D25" s="64">
        <v>45838</v>
      </c>
      <c r="E25" s="63" t="s">
        <v>506</v>
      </c>
      <c r="F25" s="65">
        <v>0</v>
      </c>
      <c r="G25" s="65">
        <v>6</v>
      </c>
      <c r="H25" s="65">
        <v>0</v>
      </c>
      <c r="I25" s="65">
        <v>0</v>
      </c>
      <c r="J25" s="65">
        <v>0</v>
      </c>
      <c r="K25" s="63" t="s">
        <v>9</v>
      </c>
      <c r="L25" s="63" t="s">
        <v>308</v>
      </c>
    </row>
    <row r="26" spans="1:12" s="52" customFormat="1" x14ac:dyDescent="0.35">
      <c r="A26" s="63" t="s">
        <v>80</v>
      </c>
      <c r="B26" s="63" t="s">
        <v>530</v>
      </c>
      <c r="C26" s="64">
        <v>39264</v>
      </c>
      <c r="D26" s="64">
        <v>47299</v>
      </c>
      <c r="E26" s="63" t="s">
        <v>511</v>
      </c>
      <c r="F26" s="65">
        <v>0</v>
      </c>
      <c r="G26" s="65">
        <v>0</v>
      </c>
      <c r="H26" s="65">
        <v>3</v>
      </c>
      <c r="I26" s="65">
        <v>0</v>
      </c>
      <c r="J26" s="65">
        <v>0</v>
      </c>
      <c r="K26" s="63" t="s">
        <v>81</v>
      </c>
      <c r="L26" s="63" t="s">
        <v>308</v>
      </c>
    </row>
    <row r="27" spans="1:12" x14ac:dyDescent="0.35">
      <c r="A27" s="102" t="s">
        <v>163</v>
      </c>
      <c r="B27" s="102" t="s">
        <v>400</v>
      </c>
      <c r="C27" s="103">
        <v>43282</v>
      </c>
      <c r="D27" s="103">
        <v>45473</v>
      </c>
      <c r="E27" s="102" t="s">
        <v>161</v>
      </c>
      <c r="F27" s="104">
        <v>0</v>
      </c>
      <c r="G27" s="104">
        <v>6</v>
      </c>
      <c r="H27" s="104">
        <v>0</v>
      </c>
      <c r="I27" s="104">
        <v>0</v>
      </c>
      <c r="J27" s="104">
        <v>0</v>
      </c>
      <c r="K27" s="102" t="s">
        <v>164</v>
      </c>
      <c r="L27" s="102" t="s">
        <v>309</v>
      </c>
    </row>
    <row r="28" spans="1:12" s="53" customFormat="1" x14ac:dyDescent="0.35">
      <c r="A28" s="63" t="s">
        <v>48</v>
      </c>
      <c r="B28" s="63" t="s">
        <v>542</v>
      </c>
      <c r="C28" s="64">
        <v>27576</v>
      </c>
      <c r="D28" s="64">
        <v>45838</v>
      </c>
      <c r="E28" s="63" t="s">
        <v>267</v>
      </c>
      <c r="F28" s="65">
        <v>0</v>
      </c>
      <c r="G28" s="65">
        <v>24</v>
      </c>
      <c r="H28" s="65">
        <v>0</v>
      </c>
      <c r="I28" s="65">
        <v>0</v>
      </c>
      <c r="J28" s="65">
        <v>0</v>
      </c>
      <c r="K28" s="63" t="s">
        <v>37</v>
      </c>
      <c r="L28" s="63" t="s">
        <v>308</v>
      </c>
    </row>
    <row r="29" spans="1:12" s="52" customFormat="1" x14ac:dyDescent="0.35">
      <c r="A29" s="63" t="s">
        <v>56</v>
      </c>
      <c r="B29" s="63" t="s">
        <v>491</v>
      </c>
      <c r="C29" s="64">
        <v>30133</v>
      </c>
      <c r="D29" s="64">
        <v>45838</v>
      </c>
      <c r="E29" s="63" t="s">
        <v>466</v>
      </c>
      <c r="F29" s="65">
        <v>0</v>
      </c>
      <c r="G29" s="65">
        <v>0</v>
      </c>
      <c r="H29" s="65">
        <v>4</v>
      </c>
      <c r="I29" s="65">
        <v>0</v>
      </c>
      <c r="J29" s="65">
        <v>0</v>
      </c>
      <c r="K29" s="63" t="s">
        <v>19</v>
      </c>
      <c r="L29" s="63" t="s">
        <v>309</v>
      </c>
    </row>
    <row r="30" spans="1:12" s="52" customFormat="1" x14ac:dyDescent="0.35">
      <c r="A30" s="63" t="s">
        <v>322</v>
      </c>
      <c r="B30" s="63" t="s">
        <v>573</v>
      </c>
      <c r="C30" s="64">
        <v>44180</v>
      </c>
      <c r="D30" s="64">
        <v>45991</v>
      </c>
      <c r="E30" s="63" t="s">
        <v>498</v>
      </c>
      <c r="F30" s="65">
        <v>10</v>
      </c>
      <c r="G30" s="65">
        <v>0</v>
      </c>
      <c r="H30" s="65">
        <v>0</v>
      </c>
      <c r="I30" s="65">
        <v>0</v>
      </c>
      <c r="J30" s="65">
        <v>0</v>
      </c>
      <c r="K30" s="63" t="s">
        <v>19</v>
      </c>
      <c r="L30" s="63" t="s">
        <v>309</v>
      </c>
    </row>
    <row r="31" spans="1:12" s="53" customFormat="1" x14ac:dyDescent="0.35">
      <c r="A31" s="63" t="s">
        <v>54</v>
      </c>
      <c r="B31" s="76" t="s">
        <v>543</v>
      </c>
      <c r="C31" s="64">
        <v>32690</v>
      </c>
      <c r="D31" s="64">
        <v>46203</v>
      </c>
      <c r="E31" s="63" t="s">
        <v>493</v>
      </c>
      <c r="F31" s="65">
        <v>0</v>
      </c>
      <c r="G31" s="65">
        <v>12</v>
      </c>
      <c r="H31" s="65">
        <v>0</v>
      </c>
      <c r="I31" s="65">
        <v>0</v>
      </c>
      <c r="J31" s="65">
        <v>0</v>
      </c>
      <c r="K31" s="63" t="s">
        <v>13</v>
      </c>
      <c r="L31" s="63" t="s">
        <v>309</v>
      </c>
    </row>
    <row r="32" spans="1:12" s="52" customFormat="1" x14ac:dyDescent="0.35">
      <c r="A32" s="63" t="s">
        <v>253</v>
      </c>
      <c r="B32" s="76" t="s">
        <v>521</v>
      </c>
      <c r="C32" s="64">
        <v>43952</v>
      </c>
      <c r="D32" s="64">
        <v>45777</v>
      </c>
      <c r="E32" s="63" t="s">
        <v>404</v>
      </c>
      <c r="F32" s="65">
        <v>0</v>
      </c>
      <c r="G32" s="65">
        <v>4</v>
      </c>
      <c r="H32" s="65">
        <v>4</v>
      </c>
      <c r="I32" s="65">
        <v>0</v>
      </c>
      <c r="J32" s="65">
        <v>0</v>
      </c>
      <c r="K32" s="63" t="s">
        <v>95</v>
      </c>
      <c r="L32" s="63" t="s">
        <v>308</v>
      </c>
    </row>
    <row r="33" spans="1:12" s="52" customFormat="1" x14ac:dyDescent="0.35">
      <c r="A33" s="63" t="s">
        <v>192</v>
      </c>
      <c r="B33" s="76" t="s">
        <v>482</v>
      </c>
      <c r="C33" s="64">
        <v>43586</v>
      </c>
      <c r="D33" s="64">
        <v>45777</v>
      </c>
      <c r="E33" s="63" t="s">
        <v>188</v>
      </c>
      <c r="F33" s="65">
        <v>0</v>
      </c>
      <c r="G33" s="65">
        <v>2</v>
      </c>
      <c r="H33" s="65">
        <v>2</v>
      </c>
      <c r="I33" s="65">
        <v>0</v>
      </c>
      <c r="J33" s="65">
        <v>0</v>
      </c>
      <c r="K33" s="63" t="s">
        <v>78</v>
      </c>
      <c r="L33" s="63" t="s">
        <v>308</v>
      </c>
    </row>
    <row r="34" spans="1:12" s="52" customFormat="1" x14ac:dyDescent="0.35">
      <c r="A34" s="63" t="s">
        <v>76</v>
      </c>
      <c r="B34" s="63" t="s">
        <v>492</v>
      </c>
      <c r="C34" s="64">
        <v>42461</v>
      </c>
      <c r="D34" s="64">
        <v>46843</v>
      </c>
      <c r="E34" s="63" t="s">
        <v>505</v>
      </c>
      <c r="F34" s="65">
        <v>0</v>
      </c>
      <c r="G34" s="65">
        <v>0</v>
      </c>
      <c r="H34" s="65">
        <v>0</v>
      </c>
      <c r="I34" s="65">
        <v>0</v>
      </c>
      <c r="J34" s="65">
        <v>4</v>
      </c>
      <c r="K34" s="63" t="s">
        <v>33</v>
      </c>
      <c r="L34" s="63" t="s">
        <v>308</v>
      </c>
    </row>
    <row r="35" spans="1:12" s="52" customFormat="1" x14ac:dyDescent="0.35">
      <c r="A35" s="63" t="s">
        <v>347</v>
      </c>
      <c r="B35" s="63" t="s">
        <v>566</v>
      </c>
      <c r="C35" s="64">
        <v>33086</v>
      </c>
      <c r="D35" s="64">
        <v>46265</v>
      </c>
      <c r="E35" s="63" t="s">
        <v>407</v>
      </c>
      <c r="F35" s="65">
        <v>0</v>
      </c>
      <c r="G35" s="65">
        <v>0</v>
      </c>
      <c r="H35" s="65">
        <v>6</v>
      </c>
      <c r="I35" s="65">
        <v>0</v>
      </c>
      <c r="J35" s="65">
        <v>0</v>
      </c>
      <c r="K35" s="63" t="s">
        <v>9</v>
      </c>
      <c r="L35" s="63" t="s">
        <v>308</v>
      </c>
    </row>
    <row r="36" spans="1:12" s="52" customFormat="1" x14ac:dyDescent="0.35">
      <c r="A36" s="63" t="s">
        <v>52</v>
      </c>
      <c r="B36" s="63" t="s">
        <v>410</v>
      </c>
      <c r="C36" s="64">
        <v>31766</v>
      </c>
      <c r="D36" s="64">
        <v>45808</v>
      </c>
      <c r="E36" s="63" t="s">
        <v>518</v>
      </c>
      <c r="F36" s="65">
        <v>0</v>
      </c>
      <c r="G36" s="65">
        <v>4</v>
      </c>
      <c r="H36" s="65">
        <v>0</v>
      </c>
      <c r="I36" s="65">
        <v>0</v>
      </c>
      <c r="J36" s="65">
        <v>0</v>
      </c>
      <c r="K36" s="63" t="s">
        <v>9</v>
      </c>
      <c r="L36" s="63" t="s">
        <v>308</v>
      </c>
    </row>
    <row r="37" spans="1:12" s="52" customFormat="1" ht="14.25" customHeight="1" x14ac:dyDescent="0.35">
      <c r="A37" s="98" t="s">
        <v>468</v>
      </c>
      <c r="B37" s="63" t="s">
        <v>522</v>
      </c>
      <c r="C37" s="64">
        <v>45078</v>
      </c>
      <c r="D37" s="64">
        <v>46904</v>
      </c>
      <c r="E37" s="63" t="s">
        <v>504</v>
      </c>
      <c r="F37" s="65">
        <v>0</v>
      </c>
      <c r="G37" s="65">
        <v>0</v>
      </c>
      <c r="H37" s="65">
        <v>4</v>
      </c>
      <c r="I37" s="65">
        <v>0</v>
      </c>
      <c r="J37" s="65">
        <v>0</v>
      </c>
      <c r="K37" s="63" t="s">
        <v>9</v>
      </c>
      <c r="L37" s="63" t="s">
        <v>308</v>
      </c>
    </row>
    <row r="38" spans="1:12" s="52" customFormat="1" ht="14.25" customHeight="1" x14ac:dyDescent="0.35">
      <c r="A38" s="63" t="s">
        <v>103</v>
      </c>
      <c r="B38" s="63" t="s">
        <v>544</v>
      </c>
      <c r="C38" s="64">
        <v>39268</v>
      </c>
      <c r="D38" s="64">
        <v>46568</v>
      </c>
      <c r="E38" s="63" t="s">
        <v>427</v>
      </c>
      <c r="F38" s="65">
        <v>0</v>
      </c>
      <c r="G38" s="65">
        <v>4</v>
      </c>
      <c r="H38" s="65">
        <v>4</v>
      </c>
      <c r="I38" s="65">
        <v>0</v>
      </c>
      <c r="J38" s="65">
        <v>0</v>
      </c>
      <c r="K38" s="63" t="s">
        <v>78</v>
      </c>
      <c r="L38" s="63" t="s">
        <v>308</v>
      </c>
    </row>
    <row r="39" spans="1:12" s="52" customFormat="1" ht="13.5" customHeight="1" x14ac:dyDescent="0.35">
      <c r="A39" s="63" t="s">
        <v>436</v>
      </c>
      <c r="B39" s="63" t="s">
        <v>545</v>
      </c>
      <c r="C39" s="64">
        <v>44805</v>
      </c>
      <c r="D39" s="64">
        <v>46568</v>
      </c>
      <c r="E39" s="63" t="s">
        <v>503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3" t="s">
        <v>95</v>
      </c>
      <c r="L39" s="63" t="s">
        <v>308</v>
      </c>
    </row>
    <row r="40" spans="1:12" s="52" customFormat="1" x14ac:dyDescent="0.35">
      <c r="A40" s="63" t="s">
        <v>86</v>
      </c>
      <c r="B40" s="63" t="s">
        <v>572</v>
      </c>
      <c r="C40" s="64">
        <v>39995</v>
      </c>
      <c r="D40" s="64">
        <v>47299</v>
      </c>
      <c r="E40" s="63" t="s">
        <v>87</v>
      </c>
      <c r="F40" s="65">
        <v>0</v>
      </c>
      <c r="G40" s="65">
        <v>6</v>
      </c>
      <c r="H40" s="65">
        <v>0</v>
      </c>
      <c r="I40" s="65">
        <v>0</v>
      </c>
      <c r="J40" s="65">
        <v>0</v>
      </c>
      <c r="K40" s="63" t="s">
        <v>40</v>
      </c>
      <c r="L40" s="63" t="s">
        <v>309</v>
      </c>
    </row>
    <row r="41" spans="1:12" s="52" customFormat="1" x14ac:dyDescent="0.35">
      <c r="A41" s="63" t="s">
        <v>380</v>
      </c>
      <c r="B41" s="63" t="s">
        <v>546</v>
      </c>
      <c r="C41" s="64">
        <v>44743</v>
      </c>
      <c r="D41" s="64">
        <v>46568</v>
      </c>
      <c r="E41" s="63" t="s">
        <v>502</v>
      </c>
      <c r="F41" s="65">
        <v>0</v>
      </c>
      <c r="G41" s="65">
        <v>6</v>
      </c>
      <c r="H41" s="65">
        <v>0</v>
      </c>
      <c r="I41" s="65">
        <v>0</v>
      </c>
      <c r="J41" s="65">
        <v>0</v>
      </c>
      <c r="K41" s="63" t="s">
        <v>40</v>
      </c>
      <c r="L41" s="63" t="s">
        <v>309</v>
      </c>
    </row>
    <row r="42" spans="1:12" s="52" customFormat="1" x14ac:dyDescent="0.35">
      <c r="A42" s="63" t="s">
        <v>88</v>
      </c>
      <c r="B42" s="63" t="s">
        <v>523</v>
      </c>
      <c r="C42" s="64">
        <v>29037</v>
      </c>
      <c r="D42" s="64">
        <v>46873</v>
      </c>
      <c r="E42" s="63" t="s">
        <v>90</v>
      </c>
      <c r="F42" s="65">
        <v>0</v>
      </c>
      <c r="G42" s="65">
        <v>0</v>
      </c>
      <c r="H42" s="65">
        <v>3</v>
      </c>
      <c r="I42" s="65">
        <v>0</v>
      </c>
      <c r="J42" s="65">
        <v>0</v>
      </c>
      <c r="K42" s="63" t="s">
        <v>89</v>
      </c>
      <c r="L42" s="63" t="s">
        <v>308</v>
      </c>
    </row>
    <row r="43" spans="1:12" s="52" customFormat="1" x14ac:dyDescent="0.35">
      <c r="A43" s="63" t="s">
        <v>91</v>
      </c>
      <c r="B43" s="63" t="s">
        <v>541</v>
      </c>
      <c r="C43" s="64">
        <v>40725</v>
      </c>
      <c r="D43" s="64">
        <v>46203</v>
      </c>
      <c r="E43" s="63" t="s">
        <v>567</v>
      </c>
      <c r="F43" s="65">
        <v>0</v>
      </c>
      <c r="G43" s="65">
        <v>4</v>
      </c>
      <c r="H43" s="65">
        <v>3</v>
      </c>
      <c r="I43" s="65">
        <v>0</v>
      </c>
      <c r="J43" s="65">
        <v>0</v>
      </c>
      <c r="K43" s="63" t="s">
        <v>33</v>
      </c>
      <c r="L43" s="63" t="s">
        <v>308</v>
      </c>
    </row>
    <row r="44" spans="1:12" s="52" customFormat="1" x14ac:dyDescent="0.35">
      <c r="A44" s="63" t="s">
        <v>430</v>
      </c>
      <c r="B44" s="63" t="s">
        <v>571</v>
      </c>
      <c r="C44" s="64">
        <v>44785</v>
      </c>
      <c r="D44" s="64">
        <v>46599</v>
      </c>
      <c r="E44" s="63" t="s">
        <v>428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3" t="s">
        <v>429</v>
      </c>
      <c r="L44" s="63" t="s">
        <v>308</v>
      </c>
    </row>
    <row r="45" spans="1:12" s="52" customFormat="1" x14ac:dyDescent="0.35">
      <c r="A45" s="63" t="s">
        <v>72</v>
      </c>
      <c r="B45" s="63" t="s">
        <v>547</v>
      </c>
      <c r="C45" s="64">
        <v>41091</v>
      </c>
      <c r="D45" s="64">
        <v>46568</v>
      </c>
      <c r="E45" s="63" t="s">
        <v>460</v>
      </c>
      <c r="F45" s="65">
        <v>0</v>
      </c>
      <c r="G45" s="65">
        <v>5</v>
      </c>
      <c r="H45" s="65">
        <v>3</v>
      </c>
      <c r="I45" s="65">
        <v>0</v>
      </c>
      <c r="J45" s="65">
        <v>0</v>
      </c>
      <c r="K45" s="63" t="s">
        <v>9</v>
      </c>
      <c r="L45" s="63" t="s">
        <v>308</v>
      </c>
    </row>
    <row r="46" spans="1:12" s="52" customFormat="1" x14ac:dyDescent="0.35">
      <c r="A46" s="63" t="s">
        <v>323</v>
      </c>
      <c r="B46" s="63" t="s">
        <v>568</v>
      </c>
      <c r="C46" s="64">
        <v>27942</v>
      </c>
      <c r="D46" s="64">
        <v>46203</v>
      </c>
      <c r="E46" s="63" t="s">
        <v>268</v>
      </c>
      <c r="F46" s="65">
        <v>0</v>
      </c>
      <c r="G46" s="65">
        <v>0</v>
      </c>
      <c r="H46" s="65">
        <v>7</v>
      </c>
      <c r="I46" s="65">
        <v>0</v>
      </c>
      <c r="J46" s="65">
        <v>0</v>
      </c>
      <c r="K46" s="63" t="s">
        <v>26</v>
      </c>
      <c r="L46" s="63" t="s">
        <v>308</v>
      </c>
    </row>
    <row r="47" spans="1:12" s="52" customFormat="1" x14ac:dyDescent="0.35">
      <c r="A47" s="63" t="s">
        <v>136</v>
      </c>
      <c r="B47" s="63" t="s">
        <v>548</v>
      </c>
      <c r="C47" s="64">
        <v>42917</v>
      </c>
      <c r="D47" s="64">
        <v>46934</v>
      </c>
      <c r="E47" s="63" t="s">
        <v>409</v>
      </c>
      <c r="F47" s="65">
        <v>0</v>
      </c>
      <c r="G47" s="65">
        <v>0</v>
      </c>
      <c r="H47" s="65">
        <v>2</v>
      </c>
      <c r="I47" s="65">
        <v>0</v>
      </c>
      <c r="J47" s="65">
        <v>0</v>
      </c>
      <c r="K47" s="63" t="s">
        <v>135</v>
      </c>
      <c r="L47" s="63" t="s">
        <v>308</v>
      </c>
    </row>
    <row r="48" spans="1:12" s="53" customFormat="1" x14ac:dyDescent="0.35">
      <c r="A48" s="84" t="s">
        <v>243</v>
      </c>
      <c r="B48" s="84" t="s">
        <v>516</v>
      </c>
      <c r="C48" s="85">
        <v>43959</v>
      </c>
      <c r="D48" s="85">
        <v>45716</v>
      </c>
      <c r="E48" s="84" t="s">
        <v>43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4" t="s">
        <v>42</v>
      </c>
      <c r="L48" s="84" t="s">
        <v>309</v>
      </c>
    </row>
    <row r="49" spans="1:12" s="52" customFormat="1" x14ac:dyDescent="0.35">
      <c r="A49" s="63" t="s">
        <v>559</v>
      </c>
      <c r="B49" s="63" t="s">
        <v>560</v>
      </c>
      <c r="C49" s="64">
        <v>45536</v>
      </c>
      <c r="D49" s="64">
        <v>47269</v>
      </c>
      <c r="E49" s="63" t="s">
        <v>561</v>
      </c>
      <c r="F49" s="65">
        <v>0</v>
      </c>
      <c r="G49" s="65">
        <v>6</v>
      </c>
      <c r="H49" s="65">
        <v>4</v>
      </c>
      <c r="I49" s="65">
        <v>0</v>
      </c>
      <c r="J49" s="65">
        <v>0</v>
      </c>
      <c r="K49" s="63" t="s">
        <v>9</v>
      </c>
      <c r="L49" s="63" t="s">
        <v>308</v>
      </c>
    </row>
    <row r="50" spans="1:12" s="52" customFormat="1" x14ac:dyDescent="0.35">
      <c r="A50" s="63" t="s">
        <v>83</v>
      </c>
      <c r="B50" s="63" t="s">
        <v>532</v>
      </c>
      <c r="C50" s="64">
        <v>29037</v>
      </c>
      <c r="D50" s="64">
        <v>46934</v>
      </c>
      <c r="E50" s="63" t="s">
        <v>501</v>
      </c>
      <c r="F50" s="65">
        <v>0</v>
      </c>
      <c r="G50" s="65">
        <v>0</v>
      </c>
      <c r="H50" s="65">
        <v>8</v>
      </c>
      <c r="I50" s="65">
        <v>0</v>
      </c>
      <c r="J50" s="65">
        <v>0</v>
      </c>
      <c r="K50" s="63" t="s">
        <v>9</v>
      </c>
      <c r="L50" s="63" t="s">
        <v>308</v>
      </c>
    </row>
    <row r="51" spans="1:12" s="52" customFormat="1" ht="15.75" customHeight="1" x14ac:dyDescent="0.35">
      <c r="A51" s="63" t="s">
        <v>121</v>
      </c>
      <c r="B51" s="63" t="s">
        <v>549</v>
      </c>
      <c r="C51" s="64">
        <v>31608</v>
      </c>
      <c r="D51" s="64">
        <v>46568</v>
      </c>
      <c r="E51" s="63" t="s">
        <v>490</v>
      </c>
      <c r="F51" s="65">
        <v>0</v>
      </c>
      <c r="G51" s="65">
        <v>0</v>
      </c>
      <c r="H51" s="65">
        <v>4</v>
      </c>
      <c r="I51" s="65">
        <v>0</v>
      </c>
      <c r="J51" s="65">
        <v>0</v>
      </c>
      <c r="K51" s="63" t="s">
        <v>33</v>
      </c>
      <c r="L51" s="63" t="s">
        <v>308</v>
      </c>
    </row>
    <row r="52" spans="1:12" s="52" customFormat="1" ht="15.75" customHeight="1" x14ac:dyDescent="0.35">
      <c r="A52" s="63" t="s">
        <v>485</v>
      </c>
      <c r="B52" s="63" t="s">
        <v>550</v>
      </c>
      <c r="C52" s="64">
        <v>45108</v>
      </c>
      <c r="D52" s="64">
        <v>46934</v>
      </c>
      <c r="E52" s="63" t="s">
        <v>483</v>
      </c>
      <c r="F52" s="65">
        <v>0</v>
      </c>
      <c r="G52" s="65">
        <v>0</v>
      </c>
      <c r="H52" s="65">
        <v>4</v>
      </c>
      <c r="I52" s="65">
        <v>0</v>
      </c>
      <c r="J52" s="65">
        <v>0</v>
      </c>
      <c r="K52" s="63" t="s">
        <v>484</v>
      </c>
      <c r="L52" s="63" t="s">
        <v>308</v>
      </c>
    </row>
    <row r="53" spans="1:12" s="52" customFormat="1" x14ac:dyDescent="0.35">
      <c r="A53" s="63" t="s">
        <v>117</v>
      </c>
      <c r="B53" s="63" t="s">
        <v>488</v>
      </c>
      <c r="C53" s="64">
        <v>41761</v>
      </c>
      <c r="D53" s="64">
        <v>45777</v>
      </c>
      <c r="E53" s="63" t="s">
        <v>487</v>
      </c>
      <c r="F53" s="65">
        <v>0</v>
      </c>
      <c r="G53" s="65">
        <v>0</v>
      </c>
      <c r="H53" s="65">
        <v>3</v>
      </c>
      <c r="I53" s="65">
        <v>0</v>
      </c>
      <c r="J53" s="65">
        <v>0</v>
      </c>
      <c r="K53" s="63" t="s">
        <v>12</v>
      </c>
      <c r="L53" s="63" t="s">
        <v>308</v>
      </c>
    </row>
    <row r="54" spans="1:12" s="52" customFormat="1" x14ac:dyDescent="0.35">
      <c r="A54" s="63" t="s">
        <v>39</v>
      </c>
      <c r="B54" s="105" t="s">
        <v>551</v>
      </c>
      <c r="C54" s="64">
        <v>44378</v>
      </c>
      <c r="D54" s="64">
        <v>46203</v>
      </c>
      <c r="E54" s="63" t="s">
        <v>499</v>
      </c>
      <c r="F54" s="65">
        <v>0</v>
      </c>
      <c r="G54" s="65">
        <v>8</v>
      </c>
      <c r="H54" s="65">
        <v>0</v>
      </c>
      <c r="I54" s="65">
        <v>0</v>
      </c>
      <c r="J54" s="65">
        <v>0</v>
      </c>
      <c r="K54" s="63" t="s">
        <v>40</v>
      </c>
      <c r="L54" s="63" t="s">
        <v>309</v>
      </c>
    </row>
    <row r="55" spans="1:12" s="52" customFormat="1" x14ac:dyDescent="0.35">
      <c r="A55" s="63" t="s">
        <v>531</v>
      </c>
      <c r="B55" s="63" t="s">
        <v>552</v>
      </c>
      <c r="C55" s="64">
        <v>41456</v>
      </c>
      <c r="D55" s="64">
        <v>46934</v>
      </c>
      <c r="E55" s="63" t="s">
        <v>67</v>
      </c>
      <c r="F55" s="65">
        <v>0</v>
      </c>
      <c r="G55" s="65">
        <v>0</v>
      </c>
      <c r="H55" s="65">
        <v>4</v>
      </c>
      <c r="I55" s="65">
        <v>0</v>
      </c>
      <c r="J55" s="65">
        <v>0</v>
      </c>
      <c r="K55" s="63" t="s">
        <v>33</v>
      </c>
      <c r="L55" s="63" t="s">
        <v>308</v>
      </c>
    </row>
    <row r="56" spans="1:12" s="52" customFormat="1" x14ac:dyDescent="0.35">
      <c r="A56" s="63" t="s">
        <v>459</v>
      </c>
      <c r="B56" s="63" t="s">
        <v>553</v>
      </c>
      <c r="C56" s="64">
        <v>37834</v>
      </c>
      <c r="D56" s="64">
        <v>46203</v>
      </c>
      <c r="E56" s="63" t="s">
        <v>75</v>
      </c>
      <c r="F56" s="65">
        <v>0</v>
      </c>
      <c r="G56" s="65">
        <v>0</v>
      </c>
      <c r="H56" s="65">
        <v>14</v>
      </c>
      <c r="I56" s="65">
        <v>0</v>
      </c>
      <c r="J56" s="65">
        <v>0</v>
      </c>
      <c r="K56" s="63" t="s">
        <v>37</v>
      </c>
      <c r="L56" s="63" t="s">
        <v>308</v>
      </c>
    </row>
    <row r="57" spans="1:12" s="52" customFormat="1" x14ac:dyDescent="0.35">
      <c r="A57" s="63" t="s">
        <v>424</v>
      </c>
      <c r="B57" s="63" t="s">
        <v>554</v>
      </c>
      <c r="C57" s="64">
        <v>44743</v>
      </c>
      <c r="D57" s="64">
        <v>45838</v>
      </c>
      <c r="E57" s="63" t="s">
        <v>349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3" t="s">
        <v>37</v>
      </c>
      <c r="L57" s="63" t="s">
        <v>308</v>
      </c>
    </row>
    <row r="58" spans="1:12" s="52" customFormat="1" x14ac:dyDescent="0.35">
      <c r="A58" s="63" t="s">
        <v>290</v>
      </c>
      <c r="B58" s="74" t="s">
        <v>555</v>
      </c>
      <c r="C58" s="64">
        <v>44044</v>
      </c>
      <c r="D58" s="64">
        <v>45869</v>
      </c>
      <c r="E58" s="63" t="s">
        <v>349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3" t="s">
        <v>37</v>
      </c>
      <c r="L58" s="63" t="s">
        <v>308</v>
      </c>
    </row>
    <row r="59" spans="1:12" s="52" customFormat="1" x14ac:dyDescent="0.35">
      <c r="A59" s="63" t="s">
        <v>298</v>
      </c>
      <c r="B59" s="63" t="s">
        <v>556</v>
      </c>
      <c r="C59" s="64">
        <v>44053</v>
      </c>
      <c r="D59" s="64">
        <v>45869</v>
      </c>
      <c r="E59" s="63" t="s">
        <v>349</v>
      </c>
      <c r="F59" s="65">
        <v>0</v>
      </c>
      <c r="G59" s="65">
        <v>0</v>
      </c>
      <c r="H59" s="65">
        <v>0</v>
      </c>
      <c r="I59" s="65">
        <v>8</v>
      </c>
      <c r="J59" s="65">
        <v>0</v>
      </c>
      <c r="K59" s="63" t="s">
        <v>37</v>
      </c>
      <c r="L59" s="63" t="s">
        <v>308</v>
      </c>
    </row>
    <row r="60" spans="1:12" s="52" customFormat="1" x14ac:dyDescent="0.35">
      <c r="A60" s="74" t="s">
        <v>507</v>
      </c>
      <c r="B60" s="63" t="s">
        <v>508</v>
      </c>
      <c r="C60" s="64">
        <v>43504</v>
      </c>
      <c r="D60" s="64">
        <v>47177</v>
      </c>
      <c r="E60" s="63" t="s">
        <v>500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3" t="s">
        <v>37</v>
      </c>
      <c r="L60" s="63" t="s">
        <v>308</v>
      </c>
    </row>
    <row r="61" spans="1:12" s="52" customFormat="1" ht="14" customHeight="1" x14ac:dyDescent="0.35">
      <c r="A61" s="63" t="s">
        <v>346</v>
      </c>
      <c r="B61" s="76" t="s">
        <v>527</v>
      </c>
      <c r="C61" s="64">
        <v>42491</v>
      </c>
      <c r="D61" s="64">
        <v>46142</v>
      </c>
      <c r="E61" s="63" t="s">
        <v>414</v>
      </c>
      <c r="F61" s="65">
        <v>0</v>
      </c>
      <c r="G61" s="65">
        <v>0</v>
      </c>
      <c r="H61" s="65">
        <v>2</v>
      </c>
      <c r="I61" s="65">
        <v>0</v>
      </c>
      <c r="J61" s="65">
        <v>0</v>
      </c>
      <c r="K61" s="63" t="s">
        <v>26</v>
      </c>
      <c r="L61" s="63" t="s">
        <v>308</v>
      </c>
    </row>
    <row r="62" spans="1:12" s="53" customFormat="1" x14ac:dyDescent="0.35">
      <c r="A62" s="63" t="s">
        <v>32</v>
      </c>
      <c r="B62" s="63" t="s">
        <v>489</v>
      </c>
      <c r="C62" s="64">
        <v>34578</v>
      </c>
      <c r="D62" s="64">
        <v>45838</v>
      </c>
      <c r="E62" s="76" t="s">
        <v>415</v>
      </c>
      <c r="F62" s="65">
        <v>0</v>
      </c>
      <c r="G62" s="65">
        <v>2</v>
      </c>
      <c r="H62" s="65">
        <v>5</v>
      </c>
      <c r="I62" s="65">
        <v>0</v>
      </c>
      <c r="J62" s="65">
        <v>2</v>
      </c>
      <c r="K62" s="63" t="s">
        <v>33</v>
      </c>
      <c r="L62" s="63" t="s">
        <v>308</v>
      </c>
    </row>
    <row r="63" spans="1:12" s="52" customFormat="1" x14ac:dyDescent="0.35">
      <c r="A63" s="63" t="s">
        <v>345</v>
      </c>
      <c r="B63" s="63" t="s">
        <v>557</v>
      </c>
      <c r="C63" s="64">
        <v>34967</v>
      </c>
      <c r="D63" s="64">
        <v>46599</v>
      </c>
      <c r="E63" s="63" t="s">
        <v>133</v>
      </c>
      <c r="F63" s="65">
        <v>0</v>
      </c>
      <c r="G63" s="65">
        <v>3</v>
      </c>
      <c r="H63" s="65">
        <v>3</v>
      </c>
      <c r="I63" s="65">
        <v>0</v>
      </c>
      <c r="J63" s="65">
        <v>0</v>
      </c>
      <c r="K63" s="63" t="s">
        <v>65</v>
      </c>
      <c r="L63" s="63" t="s">
        <v>308</v>
      </c>
    </row>
    <row r="64" spans="1:12" s="52" customFormat="1" x14ac:dyDescent="0.35">
      <c r="A64" s="63" t="s">
        <v>30</v>
      </c>
      <c r="B64" s="63" t="s">
        <v>514</v>
      </c>
      <c r="C64" s="64">
        <v>28748</v>
      </c>
      <c r="D64" s="64">
        <v>46538</v>
      </c>
      <c r="E64" s="63" t="s">
        <v>335</v>
      </c>
      <c r="F64" s="65">
        <v>0</v>
      </c>
      <c r="G64" s="65">
        <v>0</v>
      </c>
      <c r="H64" s="65">
        <v>3</v>
      </c>
      <c r="I64" s="65">
        <v>0</v>
      </c>
      <c r="J64" s="65">
        <v>0</v>
      </c>
      <c r="K64" s="63" t="s">
        <v>9</v>
      </c>
      <c r="L64" s="63" t="s">
        <v>308</v>
      </c>
    </row>
    <row r="65" spans="1:12" s="52" customFormat="1" x14ac:dyDescent="0.35">
      <c r="A65" s="63" t="s">
        <v>60</v>
      </c>
      <c r="B65" s="63" t="s">
        <v>558</v>
      </c>
      <c r="C65" s="64">
        <v>42095</v>
      </c>
      <c r="D65" s="64">
        <v>46234</v>
      </c>
      <c r="E65" s="63" t="s">
        <v>62</v>
      </c>
      <c r="F65" s="65">
        <v>0</v>
      </c>
      <c r="G65" s="65">
        <v>0</v>
      </c>
      <c r="H65" s="65">
        <v>0</v>
      </c>
      <c r="I65" s="65">
        <v>2</v>
      </c>
      <c r="J65" s="65">
        <v>0</v>
      </c>
      <c r="K65" s="63" t="s">
        <v>61</v>
      </c>
      <c r="L65" s="63" t="s">
        <v>308</v>
      </c>
    </row>
    <row r="66" spans="1:12" s="52" customFormat="1" x14ac:dyDescent="0.35">
      <c r="A66" s="63" t="s">
        <v>324</v>
      </c>
      <c r="B66" s="63" t="s">
        <v>515</v>
      </c>
      <c r="C66" s="64">
        <v>34029</v>
      </c>
      <c r="D66" s="64">
        <v>46112</v>
      </c>
      <c r="E66" s="63" t="s">
        <v>569</v>
      </c>
      <c r="F66" s="65">
        <v>0</v>
      </c>
      <c r="G66" s="65">
        <v>4</v>
      </c>
      <c r="H66" s="65">
        <v>6</v>
      </c>
      <c r="I66" s="65">
        <v>0</v>
      </c>
      <c r="J66" s="65">
        <v>0</v>
      </c>
      <c r="K66" s="63" t="s">
        <v>13</v>
      </c>
      <c r="L66" s="63" t="s">
        <v>309</v>
      </c>
    </row>
    <row r="67" spans="1:12" s="52" customFormat="1" x14ac:dyDescent="0.35">
      <c r="A67" s="63" t="s">
        <v>105</v>
      </c>
      <c r="B67" s="63" t="s">
        <v>524</v>
      </c>
      <c r="C67" s="64">
        <v>42461</v>
      </c>
      <c r="D67" s="64">
        <v>46112</v>
      </c>
      <c r="E67" s="63" t="s">
        <v>107</v>
      </c>
      <c r="F67" s="65">
        <v>0</v>
      </c>
      <c r="G67" s="65">
        <v>0</v>
      </c>
      <c r="H67" s="65">
        <v>1</v>
      </c>
      <c r="I67" s="65">
        <v>0</v>
      </c>
      <c r="J67" s="65">
        <v>0</v>
      </c>
      <c r="K67" s="63" t="s">
        <v>106</v>
      </c>
      <c r="L67" s="63" t="s">
        <v>308</v>
      </c>
    </row>
    <row r="68" spans="1:12" x14ac:dyDescent="0.35">
      <c r="A68" s="60" t="s">
        <v>315</v>
      </c>
      <c r="B68" s="60"/>
      <c r="C68" s="61"/>
      <c r="D68" s="61"/>
      <c r="E68" s="60"/>
      <c r="F68" s="62">
        <f>SUBTOTAL(109,Table35[UG])</f>
        <v>72</v>
      </c>
      <c r="G68" s="62">
        <f>SUBTOTAL(109,Table35[Pre])</f>
        <v>183</v>
      </c>
      <c r="H68" s="62">
        <f>SUBTOTAL(109,Table35[Post])</f>
        <v>140</v>
      </c>
      <c r="I68" s="62">
        <f>SUBTOTAL(109,Table35[Scholars])</f>
        <v>24</v>
      </c>
      <c r="J68" s="62">
        <f>SUBTOTAL(109,Table35[Short])</f>
        <v>28</v>
      </c>
      <c r="K68" s="60"/>
      <c r="L68" s="60"/>
    </row>
    <row r="76" spans="1:12" x14ac:dyDescent="0.35">
      <c r="B76" s="99"/>
    </row>
    <row r="80" spans="1:12" x14ac:dyDescent="0.35">
      <c r="B80" s="100"/>
    </row>
  </sheetData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0"/>
  <sheetViews>
    <sheetView topLeftCell="A43" workbookViewId="0">
      <selection activeCell="D60" sqref="D60"/>
    </sheetView>
  </sheetViews>
  <sheetFormatPr defaultColWidth="9.1796875" defaultRowHeight="14.5" x14ac:dyDescent="0.35"/>
  <cols>
    <col min="1" max="1" width="80.7265625" style="50" customWidth="1"/>
    <col min="2" max="2" width="19.54296875" style="50" bestFit="1" customWidth="1"/>
    <col min="3" max="3" width="19" style="50" customWidth="1"/>
    <col min="4" max="4" width="18" style="50" bestFit="1" customWidth="1"/>
    <col min="5" max="5" width="37" style="50" customWidth="1"/>
    <col min="6" max="6" width="6.7265625" style="50" bestFit="1" customWidth="1"/>
    <col min="7" max="7" width="6.26953125" style="50" bestFit="1" customWidth="1"/>
    <col min="8" max="9" width="8.7265625" style="50" bestFit="1" customWidth="1"/>
    <col min="10" max="10" width="36" style="50" customWidth="1"/>
    <col min="11" max="11" width="17.453125" style="50" bestFit="1" customWidth="1"/>
    <col min="12" max="16384" width="9.1796875" style="50"/>
  </cols>
  <sheetData>
    <row r="1" spans="1:11" s="94" customFormat="1" x14ac:dyDescent="0.35">
      <c r="A1" s="75" t="s">
        <v>0</v>
      </c>
      <c r="B1" s="75" t="s">
        <v>1</v>
      </c>
      <c r="C1" s="75" t="s">
        <v>2</v>
      </c>
      <c r="D1" s="75" t="s">
        <v>3</v>
      </c>
      <c r="E1" s="75" t="s">
        <v>124</v>
      </c>
      <c r="F1" s="75" t="s">
        <v>368</v>
      </c>
      <c r="G1" s="75" t="s">
        <v>4</v>
      </c>
      <c r="H1" s="75" t="s">
        <v>5</v>
      </c>
      <c r="I1" s="75" t="s">
        <v>6</v>
      </c>
      <c r="J1" s="75" t="s">
        <v>7</v>
      </c>
      <c r="K1" s="75" t="s">
        <v>307</v>
      </c>
    </row>
    <row r="2" spans="1:11" s="95" customFormat="1" x14ac:dyDescent="0.35">
      <c r="A2" s="63" t="s">
        <v>374</v>
      </c>
      <c r="B2" s="63" t="s">
        <v>479</v>
      </c>
      <c r="C2" s="64">
        <v>44713</v>
      </c>
      <c r="D2" s="64">
        <v>46446</v>
      </c>
      <c r="E2" s="63" t="s">
        <v>79</v>
      </c>
      <c r="F2" s="65">
        <v>0</v>
      </c>
      <c r="G2" s="65">
        <v>0</v>
      </c>
      <c r="H2" s="65">
        <v>0</v>
      </c>
      <c r="I2" s="65">
        <v>0</v>
      </c>
      <c r="J2" s="63" t="s">
        <v>78</v>
      </c>
      <c r="K2" s="63" t="s">
        <v>308</v>
      </c>
    </row>
    <row r="3" spans="1:11" s="74" customFormat="1" x14ac:dyDescent="0.35">
      <c r="A3" s="63" t="s">
        <v>77</v>
      </c>
      <c r="B3" s="63" t="s">
        <v>474</v>
      </c>
      <c r="C3" s="64">
        <v>42125</v>
      </c>
      <c r="D3" s="64">
        <v>46112</v>
      </c>
      <c r="E3" s="63" t="s">
        <v>79</v>
      </c>
      <c r="F3" s="65">
        <v>0</v>
      </c>
      <c r="G3" s="65">
        <v>0</v>
      </c>
      <c r="H3" s="65">
        <v>0</v>
      </c>
      <c r="I3" s="65">
        <v>0</v>
      </c>
      <c r="J3" s="63" t="s">
        <v>78</v>
      </c>
      <c r="K3" s="63" t="s">
        <v>308</v>
      </c>
    </row>
    <row r="4" spans="1:11" s="74" customFormat="1" x14ac:dyDescent="0.35">
      <c r="A4" s="63" t="s">
        <v>116</v>
      </c>
      <c r="B4" s="63" t="s">
        <v>432</v>
      </c>
      <c r="C4" s="64">
        <v>39203</v>
      </c>
      <c r="D4" s="64">
        <v>46630</v>
      </c>
      <c r="E4" s="63" t="s">
        <v>126</v>
      </c>
      <c r="F4" s="65">
        <v>0</v>
      </c>
      <c r="G4" s="65">
        <v>2</v>
      </c>
      <c r="H4" s="65">
        <v>4</v>
      </c>
      <c r="I4" s="65">
        <v>0</v>
      </c>
      <c r="J4" s="63" t="s">
        <v>78</v>
      </c>
      <c r="K4" s="63" t="s">
        <v>308</v>
      </c>
    </row>
    <row r="5" spans="1:11" s="52" customFormat="1" x14ac:dyDescent="0.35">
      <c r="A5" s="63" t="s">
        <v>388</v>
      </c>
      <c r="B5" s="63" t="s">
        <v>464</v>
      </c>
      <c r="C5" s="64">
        <v>44682</v>
      </c>
      <c r="D5" s="64">
        <v>46477</v>
      </c>
      <c r="E5" s="63" t="s">
        <v>390</v>
      </c>
      <c r="F5" s="65">
        <v>0</v>
      </c>
      <c r="G5" s="65">
        <v>0</v>
      </c>
      <c r="H5" s="65">
        <v>0</v>
      </c>
      <c r="I5" s="65">
        <v>8</v>
      </c>
      <c r="J5" s="63" t="s">
        <v>61</v>
      </c>
      <c r="K5" s="63" t="s">
        <v>308</v>
      </c>
    </row>
    <row r="6" spans="1:11" s="52" customFormat="1" x14ac:dyDescent="0.35">
      <c r="A6" s="63" t="s">
        <v>112</v>
      </c>
      <c r="B6" s="63" t="s">
        <v>372</v>
      </c>
      <c r="C6" s="64">
        <v>38899</v>
      </c>
      <c r="D6" s="64">
        <v>46568</v>
      </c>
      <c r="E6" s="63" t="s">
        <v>391</v>
      </c>
      <c r="F6" s="65">
        <v>0</v>
      </c>
      <c r="G6" s="65">
        <v>0</v>
      </c>
      <c r="H6" s="65">
        <v>8</v>
      </c>
      <c r="I6" s="65">
        <v>0</v>
      </c>
      <c r="J6" s="63" t="s">
        <v>313</v>
      </c>
      <c r="K6" s="63" t="s">
        <v>308</v>
      </c>
    </row>
    <row r="7" spans="1:11" s="52" customFormat="1" x14ac:dyDescent="0.35">
      <c r="A7" s="63" t="s">
        <v>84</v>
      </c>
      <c r="B7" s="63" t="s">
        <v>442</v>
      </c>
      <c r="C7" s="64">
        <v>34607</v>
      </c>
      <c r="D7" s="64">
        <v>45838</v>
      </c>
      <c r="E7" s="63" t="s">
        <v>85</v>
      </c>
      <c r="F7" s="65">
        <v>0</v>
      </c>
      <c r="G7" s="65">
        <v>0</v>
      </c>
      <c r="H7" s="65">
        <v>5</v>
      </c>
      <c r="I7" s="65">
        <v>0</v>
      </c>
      <c r="J7" s="63" t="s">
        <v>9</v>
      </c>
      <c r="K7" s="63" t="s">
        <v>308</v>
      </c>
    </row>
    <row r="8" spans="1:11" s="52" customFormat="1" x14ac:dyDescent="0.35">
      <c r="A8" s="63" t="s">
        <v>36</v>
      </c>
      <c r="B8" s="63" t="s">
        <v>393</v>
      </c>
      <c r="C8" s="64">
        <v>29037</v>
      </c>
      <c r="D8" s="64">
        <v>45473</v>
      </c>
      <c r="E8" s="63" t="s">
        <v>392</v>
      </c>
      <c r="F8" s="66">
        <v>0</v>
      </c>
      <c r="G8" s="65">
        <v>15</v>
      </c>
      <c r="H8" s="65">
        <v>0</v>
      </c>
      <c r="I8" s="65">
        <v>0</v>
      </c>
      <c r="J8" s="63" t="s">
        <v>37</v>
      </c>
      <c r="K8" s="63" t="s">
        <v>308</v>
      </c>
    </row>
    <row r="9" spans="1:11" s="52" customFormat="1" x14ac:dyDescent="0.35">
      <c r="A9" s="63" t="s">
        <v>371</v>
      </c>
      <c r="B9" s="63" t="s">
        <v>370</v>
      </c>
      <c r="C9" s="64">
        <v>44743</v>
      </c>
      <c r="D9" s="64">
        <v>46568</v>
      </c>
      <c r="E9" s="63" t="s">
        <v>369</v>
      </c>
      <c r="F9" s="66">
        <v>0</v>
      </c>
      <c r="G9" s="65">
        <v>4</v>
      </c>
      <c r="H9" s="65">
        <v>0</v>
      </c>
      <c r="I9" s="65">
        <v>0</v>
      </c>
      <c r="J9" s="63" t="s">
        <v>13</v>
      </c>
      <c r="K9" s="63" t="s">
        <v>309</v>
      </c>
    </row>
    <row r="10" spans="1:11" s="52" customFormat="1" x14ac:dyDescent="0.35">
      <c r="A10" s="63" t="s">
        <v>46</v>
      </c>
      <c r="B10" s="63" t="s">
        <v>376</v>
      </c>
      <c r="C10" s="64">
        <v>39309</v>
      </c>
      <c r="D10" s="64">
        <v>46538</v>
      </c>
      <c r="E10" s="63" t="s">
        <v>47</v>
      </c>
      <c r="F10" s="65">
        <v>0</v>
      </c>
      <c r="G10" s="65">
        <v>0</v>
      </c>
      <c r="H10" s="65">
        <v>4</v>
      </c>
      <c r="I10" s="65">
        <v>0</v>
      </c>
      <c r="J10" s="63" t="s">
        <v>33</v>
      </c>
      <c r="K10" s="63" t="s">
        <v>308</v>
      </c>
    </row>
    <row r="11" spans="1:11" s="52" customFormat="1" x14ac:dyDescent="0.35">
      <c r="A11" s="76" t="s">
        <v>462</v>
      </c>
      <c r="B11" s="63" t="s">
        <v>463</v>
      </c>
      <c r="C11" s="64">
        <v>45078</v>
      </c>
      <c r="D11" s="64">
        <v>46904</v>
      </c>
      <c r="E11" s="63" t="s">
        <v>353</v>
      </c>
      <c r="F11" s="66">
        <v>20</v>
      </c>
      <c r="G11" s="65">
        <v>0</v>
      </c>
      <c r="H11" s="65">
        <v>0</v>
      </c>
      <c r="I11" s="65">
        <v>0</v>
      </c>
      <c r="J11" s="63" t="s">
        <v>23</v>
      </c>
      <c r="K11" s="63" t="s">
        <v>308</v>
      </c>
    </row>
    <row r="12" spans="1:11" s="52" customFormat="1" x14ac:dyDescent="0.35">
      <c r="A12" s="63" t="s">
        <v>50</v>
      </c>
      <c r="B12" s="63" t="s">
        <v>360</v>
      </c>
      <c r="C12" s="64">
        <v>39508</v>
      </c>
      <c r="D12" s="64">
        <v>45322</v>
      </c>
      <c r="E12" s="63" t="s">
        <v>353</v>
      </c>
      <c r="F12" s="65">
        <v>30</v>
      </c>
      <c r="G12" s="65">
        <v>0</v>
      </c>
      <c r="H12" s="65">
        <v>0</v>
      </c>
      <c r="I12" s="65">
        <v>0</v>
      </c>
      <c r="J12" s="63" t="s">
        <v>23</v>
      </c>
      <c r="K12" s="63" t="s">
        <v>308</v>
      </c>
    </row>
    <row r="13" spans="1:11" s="69" customFormat="1" x14ac:dyDescent="0.35">
      <c r="A13" s="63" t="s">
        <v>458</v>
      </c>
      <c r="B13" s="63" t="s">
        <v>480</v>
      </c>
      <c r="C13" s="64">
        <v>42229</v>
      </c>
      <c r="D13" s="64">
        <v>45777</v>
      </c>
      <c r="E13" s="63" t="s">
        <v>351</v>
      </c>
      <c r="F13" s="65">
        <v>0</v>
      </c>
      <c r="G13" s="65">
        <v>0</v>
      </c>
      <c r="H13" s="65">
        <v>0</v>
      </c>
      <c r="I13" s="65">
        <v>8</v>
      </c>
      <c r="J13" s="63" t="s">
        <v>311</v>
      </c>
      <c r="K13" s="63" t="s">
        <v>308</v>
      </c>
    </row>
    <row r="14" spans="1:11" s="52" customFormat="1" ht="15.65" customHeight="1" x14ac:dyDescent="0.35">
      <c r="A14" s="63" t="s">
        <v>304</v>
      </c>
      <c r="B14" s="63" t="s">
        <v>443</v>
      </c>
      <c r="C14" s="64">
        <v>44089</v>
      </c>
      <c r="D14" s="64">
        <v>45894</v>
      </c>
      <c r="E14" s="63" t="s">
        <v>305</v>
      </c>
      <c r="F14" s="65">
        <v>22</v>
      </c>
      <c r="G14" s="65">
        <v>0</v>
      </c>
      <c r="H14" s="65">
        <v>0</v>
      </c>
      <c r="I14" s="65">
        <v>0</v>
      </c>
      <c r="J14" s="63" t="s">
        <v>78</v>
      </c>
      <c r="K14" s="63" t="s">
        <v>308</v>
      </c>
    </row>
    <row r="15" spans="1:11" s="52" customFormat="1" x14ac:dyDescent="0.35">
      <c r="A15" s="63" t="s">
        <v>149</v>
      </c>
      <c r="B15" s="63" t="s">
        <v>418</v>
      </c>
      <c r="C15" s="64">
        <v>43256</v>
      </c>
      <c r="D15" s="64">
        <v>45382</v>
      </c>
      <c r="E15" s="63" t="s">
        <v>151</v>
      </c>
      <c r="F15" s="65">
        <v>0</v>
      </c>
      <c r="G15" s="65"/>
      <c r="H15" s="65"/>
      <c r="I15" s="65"/>
      <c r="J15" s="63" t="s">
        <v>152</v>
      </c>
      <c r="K15" s="63" t="s">
        <v>309</v>
      </c>
    </row>
    <row r="16" spans="1:11" s="52" customFormat="1" x14ac:dyDescent="0.35">
      <c r="A16" s="76" t="s">
        <v>478</v>
      </c>
      <c r="B16" s="63" t="s">
        <v>422</v>
      </c>
      <c r="C16" s="64">
        <v>43282</v>
      </c>
      <c r="D16" s="64">
        <v>45107</v>
      </c>
      <c r="E16" s="74" t="s">
        <v>350</v>
      </c>
      <c r="F16" s="65">
        <v>0</v>
      </c>
      <c r="G16" s="65">
        <v>9</v>
      </c>
      <c r="H16" s="65">
        <v>0</v>
      </c>
      <c r="I16" s="65">
        <v>0</v>
      </c>
      <c r="J16" s="63" t="s">
        <v>65</v>
      </c>
      <c r="K16" s="63" t="s">
        <v>308</v>
      </c>
    </row>
    <row r="17" spans="1:11" s="52" customFormat="1" x14ac:dyDescent="0.35">
      <c r="A17" s="63" t="s">
        <v>80</v>
      </c>
      <c r="B17" s="63" t="s">
        <v>444</v>
      </c>
      <c r="C17" s="64">
        <v>39264</v>
      </c>
      <c r="D17" s="64">
        <v>45107</v>
      </c>
      <c r="E17" s="63" t="s">
        <v>320</v>
      </c>
      <c r="F17" s="65">
        <v>0</v>
      </c>
      <c r="G17" s="65">
        <v>0</v>
      </c>
      <c r="H17" s="65">
        <v>3</v>
      </c>
      <c r="I17" s="65">
        <v>0</v>
      </c>
      <c r="J17" s="63" t="s">
        <v>81</v>
      </c>
      <c r="K17" s="63" t="s">
        <v>308</v>
      </c>
    </row>
    <row r="18" spans="1:11" s="52" customFormat="1" x14ac:dyDescent="0.35">
      <c r="A18" s="63" t="s">
        <v>63</v>
      </c>
      <c r="B18" s="63" t="s">
        <v>387</v>
      </c>
      <c r="C18" s="64">
        <v>44743</v>
      </c>
      <c r="D18" s="64">
        <v>46568</v>
      </c>
      <c r="E18" s="63" t="s">
        <v>386</v>
      </c>
      <c r="F18" s="65">
        <v>0</v>
      </c>
      <c r="G18" s="65">
        <v>0</v>
      </c>
      <c r="H18" s="65">
        <v>2</v>
      </c>
      <c r="I18" s="65">
        <v>0</v>
      </c>
      <c r="J18" s="63" t="s">
        <v>23</v>
      </c>
      <c r="K18" s="63" t="s">
        <v>308</v>
      </c>
    </row>
    <row r="19" spans="1:11" s="52" customFormat="1" x14ac:dyDescent="0.35">
      <c r="A19" s="63" t="s">
        <v>58</v>
      </c>
      <c r="B19" s="63" t="s">
        <v>395</v>
      </c>
      <c r="C19" s="64">
        <v>39630</v>
      </c>
      <c r="D19" s="64">
        <v>45838</v>
      </c>
      <c r="E19" s="63" t="s">
        <v>59</v>
      </c>
      <c r="F19" s="65">
        <v>0</v>
      </c>
      <c r="G19" s="65">
        <v>10</v>
      </c>
      <c r="H19" s="65">
        <v>0</v>
      </c>
      <c r="I19" s="65">
        <v>0</v>
      </c>
      <c r="J19" s="63" t="s">
        <v>95</v>
      </c>
      <c r="K19" s="63" t="s">
        <v>308</v>
      </c>
    </row>
    <row r="20" spans="1:11" s="52" customFormat="1" x14ac:dyDescent="0.35">
      <c r="A20" s="63" t="s">
        <v>176</v>
      </c>
      <c r="B20" s="63" t="s">
        <v>396</v>
      </c>
      <c r="C20" s="64">
        <v>27942</v>
      </c>
      <c r="D20" s="64">
        <v>45107</v>
      </c>
      <c r="E20" s="63" t="s">
        <v>465</v>
      </c>
      <c r="F20" s="65">
        <v>0</v>
      </c>
      <c r="G20" s="65">
        <v>2</v>
      </c>
      <c r="H20" s="65">
        <v>4</v>
      </c>
      <c r="I20" s="65">
        <v>0</v>
      </c>
      <c r="J20" s="63" t="s">
        <v>9</v>
      </c>
      <c r="K20" s="63" t="s">
        <v>308</v>
      </c>
    </row>
    <row r="21" spans="1:11" s="52" customFormat="1" x14ac:dyDescent="0.35">
      <c r="A21" s="75" t="s">
        <v>16</v>
      </c>
      <c r="B21" s="75" t="s">
        <v>397</v>
      </c>
      <c r="C21" s="92">
        <v>39569</v>
      </c>
      <c r="D21" s="92">
        <v>45442</v>
      </c>
      <c r="E21" s="75" t="s">
        <v>17</v>
      </c>
      <c r="F21" s="93">
        <v>0</v>
      </c>
      <c r="G21" s="93">
        <v>0</v>
      </c>
      <c r="H21" s="93">
        <v>5</v>
      </c>
      <c r="I21" s="93">
        <v>0</v>
      </c>
      <c r="J21" s="75" t="s">
        <v>9</v>
      </c>
      <c r="K21" s="75" t="s">
        <v>308</v>
      </c>
    </row>
    <row r="22" spans="1:11" x14ac:dyDescent="0.35">
      <c r="A22" s="63" t="s">
        <v>70</v>
      </c>
      <c r="B22" s="63" t="s">
        <v>467</v>
      </c>
      <c r="C22" s="64">
        <v>41403</v>
      </c>
      <c r="D22" s="64">
        <v>45412</v>
      </c>
      <c r="E22" s="63" t="s">
        <v>433</v>
      </c>
      <c r="F22" s="65">
        <v>0</v>
      </c>
      <c r="G22" s="65">
        <v>2</v>
      </c>
      <c r="H22" s="65">
        <v>3</v>
      </c>
      <c r="I22" s="65">
        <v>0</v>
      </c>
      <c r="J22" s="63" t="s">
        <v>9</v>
      </c>
      <c r="K22" s="63" t="s">
        <v>308</v>
      </c>
    </row>
    <row r="23" spans="1:11" s="52" customFormat="1" ht="15" customHeight="1" x14ac:dyDescent="0.35">
      <c r="A23" s="63" t="s">
        <v>229</v>
      </c>
      <c r="B23" s="63" t="s">
        <v>445</v>
      </c>
      <c r="C23" s="64">
        <v>43709</v>
      </c>
      <c r="D23" s="64">
        <v>45535</v>
      </c>
      <c r="E23" s="63" t="s">
        <v>235</v>
      </c>
      <c r="F23" s="65">
        <v>30</v>
      </c>
      <c r="G23" s="65">
        <v>0</v>
      </c>
      <c r="H23" s="65">
        <v>0</v>
      </c>
      <c r="I23" s="65">
        <v>0</v>
      </c>
      <c r="J23" s="63" t="s">
        <v>440</v>
      </c>
      <c r="K23" s="63" t="s">
        <v>308</v>
      </c>
    </row>
    <row r="24" spans="1:11" s="52" customFormat="1" ht="15.75" customHeight="1" x14ac:dyDescent="0.35">
      <c r="A24" s="63" t="s">
        <v>365</v>
      </c>
      <c r="B24" s="63" t="s">
        <v>446</v>
      </c>
      <c r="C24" s="64">
        <v>44378</v>
      </c>
      <c r="D24" s="64">
        <v>45838</v>
      </c>
      <c r="E24" s="63" t="s">
        <v>367</v>
      </c>
      <c r="F24" s="65">
        <v>0</v>
      </c>
      <c r="G24" s="65">
        <v>0</v>
      </c>
      <c r="H24" s="65">
        <v>0</v>
      </c>
      <c r="I24" s="65">
        <v>0</v>
      </c>
      <c r="J24" s="63" t="s">
        <v>89</v>
      </c>
      <c r="K24" s="63" t="s">
        <v>308</v>
      </c>
    </row>
    <row r="25" spans="1:11" s="52" customFormat="1" ht="15.75" customHeight="1" x14ac:dyDescent="0.35">
      <c r="A25" s="70" t="s">
        <v>379</v>
      </c>
      <c r="B25" s="71" t="s">
        <v>477</v>
      </c>
      <c r="C25" s="72">
        <v>44287</v>
      </c>
      <c r="D25" s="72">
        <v>46112</v>
      </c>
      <c r="E25" s="70" t="s">
        <v>341</v>
      </c>
      <c r="F25" s="73">
        <v>0</v>
      </c>
      <c r="G25" s="73">
        <v>0</v>
      </c>
      <c r="H25" s="73">
        <v>0</v>
      </c>
      <c r="I25" s="73">
        <v>0</v>
      </c>
      <c r="J25" s="70" t="s">
        <v>26</v>
      </c>
      <c r="K25" s="70" t="s">
        <v>308</v>
      </c>
    </row>
    <row r="26" spans="1:11" s="52" customFormat="1" x14ac:dyDescent="0.35">
      <c r="A26" s="76" t="s">
        <v>378</v>
      </c>
      <c r="B26" s="63" t="s">
        <v>377</v>
      </c>
      <c r="C26" s="64">
        <v>44743</v>
      </c>
      <c r="D26" s="64">
        <v>46568</v>
      </c>
      <c r="E26" s="63" t="s">
        <v>97</v>
      </c>
      <c r="F26" s="65">
        <v>0</v>
      </c>
      <c r="G26" s="65">
        <v>12</v>
      </c>
      <c r="H26" s="65">
        <v>0</v>
      </c>
      <c r="I26" s="65">
        <v>0</v>
      </c>
      <c r="J26" s="63" t="s">
        <v>65</v>
      </c>
      <c r="K26" s="63" t="s">
        <v>308</v>
      </c>
    </row>
    <row r="27" spans="1:11" s="52" customFormat="1" x14ac:dyDescent="0.35">
      <c r="A27" s="63" t="s">
        <v>481</v>
      </c>
      <c r="B27" s="63" t="s">
        <v>398</v>
      </c>
      <c r="C27" s="64">
        <v>44013</v>
      </c>
      <c r="D27" s="64">
        <v>45838</v>
      </c>
      <c r="E27" s="63" t="s">
        <v>20</v>
      </c>
      <c r="F27" s="65">
        <v>0</v>
      </c>
      <c r="G27" s="65">
        <v>25</v>
      </c>
      <c r="H27" s="65">
        <v>0</v>
      </c>
      <c r="I27" s="65">
        <v>0</v>
      </c>
      <c r="J27" s="63" t="s">
        <v>19</v>
      </c>
      <c r="K27" s="63" t="s">
        <v>309</v>
      </c>
    </row>
    <row r="28" spans="1:11" s="52" customFormat="1" x14ac:dyDescent="0.35">
      <c r="A28" s="63" t="s">
        <v>91</v>
      </c>
      <c r="B28" s="63" t="s">
        <v>399</v>
      </c>
      <c r="C28" s="64">
        <v>40725</v>
      </c>
      <c r="D28" s="64">
        <v>46203</v>
      </c>
      <c r="E28" s="63" t="s">
        <v>92</v>
      </c>
      <c r="F28" s="65">
        <v>0</v>
      </c>
      <c r="G28" s="65">
        <v>3</v>
      </c>
      <c r="H28" s="65">
        <v>2</v>
      </c>
      <c r="I28" s="65">
        <v>0</v>
      </c>
      <c r="J28" s="63" t="s">
        <v>33</v>
      </c>
      <c r="K28" s="63" t="s">
        <v>308</v>
      </c>
    </row>
    <row r="29" spans="1:11" s="52" customFormat="1" x14ac:dyDescent="0.35">
      <c r="A29" s="63" t="s">
        <v>257</v>
      </c>
      <c r="B29" s="63" t="s">
        <v>435</v>
      </c>
      <c r="C29" s="64">
        <v>44013</v>
      </c>
      <c r="D29" s="64">
        <v>45838</v>
      </c>
      <c r="E29" s="63" t="s">
        <v>457</v>
      </c>
      <c r="F29" s="65">
        <v>0</v>
      </c>
      <c r="G29" s="65">
        <v>6</v>
      </c>
      <c r="H29" s="65">
        <v>0</v>
      </c>
      <c r="I29" s="65">
        <v>0</v>
      </c>
      <c r="J29" s="63" t="s">
        <v>9</v>
      </c>
      <c r="K29" s="63" t="s">
        <v>308</v>
      </c>
    </row>
    <row r="30" spans="1:11" s="52" customFormat="1" x14ac:dyDescent="0.35">
      <c r="A30" s="63" t="s">
        <v>163</v>
      </c>
      <c r="B30" s="63" t="s">
        <v>400</v>
      </c>
      <c r="C30" s="64">
        <v>43282</v>
      </c>
      <c r="D30" s="64">
        <v>45473</v>
      </c>
      <c r="E30" s="63" t="s">
        <v>161</v>
      </c>
      <c r="F30" s="65">
        <v>0</v>
      </c>
      <c r="G30" s="65">
        <v>6</v>
      </c>
      <c r="H30" s="65">
        <v>0</v>
      </c>
      <c r="I30" s="65">
        <v>0</v>
      </c>
      <c r="J30" s="63" t="s">
        <v>164</v>
      </c>
      <c r="K30" s="63" t="s">
        <v>309</v>
      </c>
    </row>
    <row r="31" spans="1:11" s="52" customFormat="1" x14ac:dyDescent="0.35">
      <c r="A31" s="63" t="s">
        <v>48</v>
      </c>
      <c r="B31" s="63" t="s">
        <v>401</v>
      </c>
      <c r="C31" s="64">
        <v>27576</v>
      </c>
      <c r="D31" s="64">
        <v>45838</v>
      </c>
      <c r="E31" s="63" t="s">
        <v>267</v>
      </c>
      <c r="F31" s="65">
        <v>0</v>
      </c>
      <c r="G31" s="65">
        <v>24</v>
      </c>
      <c r="H31" s="65">
        <v>0</v>
      </c>
      <c r="I31" s="65">
        <v>0</v>
      </c>
      <c r="J31" s="63" t="s">
        <v>37</v>
      </c>
      <c r="K31" s="63" t="s">
        <v>308</v>
      </c>
    </row>
    <row r="32" spans="1:11" s="52" customFormat="1" x14ac:dyDescent="0.35">
      <c r="A32" s="63" t="s">
        <v>56</v>
      </c>
      <c r="B32" s="63" t="s">
        <v>411</v>
      </c>
      <c r="C32" s="64">
        <v>30133</v>
      </c>
      <c r="D32" s="64">
        <v>45473</v>
      </c>
      <c r="E32" s="63" t="s">
        <v>466</v>
      </c>
      <c r="F32" s="65">
        <v>0</v>
      </c>
      <c r="G32" s="65">
        <v>0</v>
      </c>
      <c r="H32" s="65">
        <v>4</v>
      </c>
      <c r="I32" s="65">
        <v>0</v>
      </c>
      <c r="J32" s="63" t="s">
        <v>19</v>
      </c>
      <c r="K32" s="63" t="s">
        <v>309</v>
      </c>
    </row>
    <row r="33" spans="1:11" s="52" customFormat="1" x14ac:dyDescent="0.35">
      <c r="A33" s="63" t="s">
        <v>322</v>
      </c>
      <c r="B33" s="63" t="s">
        <v>456</v>
      </c>
      <c r="C33" s="64">
        <v>44180</v>
      </c>
      <c r="D33" s="64">
        <v>45991</v>
      </c>
      <c r="E33" s="63" t="s">
        <v>321</v>
      </c>
      <c r="F33" s="65">
        <v>0</v>
      </c>
      <c r="G33" s="65">
        <v>0</v>
      </c>
      <c r="H33" s="65">
        <v>0</v>
      </c>
      <c r="I33" s="65">
        <v>0</v>
      </c>
      <c r="J33" s="63" t="s">
        <v>19</v>
      </c>
      <c r="K33" s="63" t="s">
        <v>309</v>
      </c>
    </row>
    <row r="34" spans="1:11" s="52" customFormat="1" x14ac:dyDescent="0.35">
      <c r="A34" s="63" t="s">
        <v>121</v>
      </c>
      <c r="B34" s="63" t="s">
        <v>383</v>
      </c>
      <c r="C34" s="64">
        <v>31608</v>
      </c>
      <c r="D34" s="64">
        <v>46568</v>
      </c>
      <c r="E34" s="63" t="s">
        <v>405</v>
      </c>
      <c r="F34" s="65">
        <v>0</v>
      </c>
      <c r="G34" s="65">
        <v>0</v>
      </c>
      <c r="H34" s="65">
        <v>4</v>
      </c>
      <c r="I34" s="65">
        <v>0</v>
      </c>
      <c r="J34" s="63" t="s">
        <v>33</v>
      </c>
      <c r="K34" s="63" t="s">
        <v>308</v>
      </c>
    </row>
    <row r="35" spans="1:11" s="52" customFormat="1" x14ac:dyDescent="0.35">
      <c r="A35" s="63" t="s">
        <v>54</v>
      </c>
      <c r="B35" s="77" t="s">
        <v>402</v>
      </c>
      <c r="C35" s="64">
        <v>32690</v>
      </c>
      <c r="D35" s="64">
        <v>46203</v>
      </c>
      <c r="E35" s="63" t="s">
        <v>55</v>
      </c>
      <c r="F35" s="65">
        <v>0</v>
      </c>
      <c r="G35" s="65">
        <v>12</v>
      </c>
      <c r="H35" s="65">
        <v>0</v>
      </c>
      <c r="I35" s="65">
        <v>0</v>
      </c>
      <c r="J35" s="63" t="s">
        <v>13</v>
      </c>
      <c r="K35" s="63" t="s">
        <v>309</v>
      </c>
    </row>
    <row r="36" spans="1:11" s="52" customFormat="1" x14ac:dyDescent="0.35">
      <c r="A36" s="75" t="s">
        <v>253</v>
      </c>
      <c r="B36" s="91" t="s">
        <v>403</v>
      </c>
      <c r="C36" s="92">
        <v>43952</v>
      </c>
      <c r="D36" s="92">
        <v>45777</v>
      </c>
      <c r="E36" s="75" t="s">
        <v>404</v>
      </c>
      <c r="F36" s="93">
        <v>0</v>
      </c>
      <c r="G36" s="93">
        <v>4</v>
      </c>
      <c r="H36" s="93">
        <v>4</v>
      </c>
      <c r="I36" s="93">
        <v>0</v>
      </c>
      <c r="J36" s="75" t="s">
        <v>95</v>
      </c>
      <c r="K36" s="75" t="s">
        <v>309</v>
      </c>
    </row>
    <row r="37" spans="1:11" x14ac:dyDescent="0.35">
      <c r="A37" s="63" t="s">
        <v>192</v>
      </c>
      <c r="B37" s="77" t="s">
        <v>482</v>
      </c>
      <c r="C37" s="64">
        <v>43586</v>
      </c>
      <c r="D37" s="64">
        <v>45412</v>
      </c>
      <c r="E37" s="63" t="s">
        <v>188</v>
      </c>
      <c r="F37" s="65">
        <v>0</v>
      </c>
      <c r="G37" s="65">
        <v>2</v>
      </c>
      <c r="H37" s="65">
        <v>2</v>
      </c>
      <c r="I37" s="65">
        <v>0</v>
      </c>
      <c r="J37" s="63" t="s">
        <v>78</v>
      </c>
      <c r="K37" s="63" t="s">
        <v>308</v>
      </c>
    </row>
    <row r="38" spans="1:11" s="52" customFormat="1" x14ac:dyDescent="0.35">
      <c r="A38" s="63" t="s">
        <v>76</v>
      </c>
      <c r="B38" s="63" t="s">
        <v>476</v>
      </c>
      <c r="C38" s="64">
        <v>42461</v>
      </c>
      <c r="D38" s="64">
        <v>46477</v>
      </c>
      <c r="E38" s="63" t="s">
        <v>419</v>
      </c>
      <c r="F38" s="65">
        <v>0</v>
      </c>
      <c r="G38" s="65">
        <v>0</v>
      </c>
      <c r="H38" s="65">
        <v>0</v>
      </c>
      <c r="I38" s="65">
        <v>4</v>
      </c>
      <c r="J38" s="63" t="s">
        <v>33</v>
      </c>
      <c r="K38" s="63" t="s">
        <v>308</v>
      </c>
    </row>
    <row r="39" spans="1:11" s="52" customFormat="1" ht="14.25" customHeight="1" x14ac:dyDescent="0.35">
      <c r="A39" s="63" t="s">
        <v>347</v>
      </c>
      <c r="B39" s="63" t="s">
        <v>441</v>
      </c>
      <c r="C39" s="64">
        <v>33086</v>
      </c>
      <c r="D39" s="64">
        <v>46265</v>
      </c>
      <c r="E39" s="63" t="s">
        <v>407</v>
      </c>
      <c r="F39" s="65">
        <v>0</v>
      </c>
      <c r="G39" s="65">
        <v>0</v>
      </c>
      <c r="H39" s="65">
        <v>6</v>
      </c>
      <c r="I39" s="65">
        <v>0</v>
      </c>
      <c r="J39" s="63" t="s">
        <v>9</v>
      </c>
      <c r="K39" s="63" t="s">
        <v>308</v>
      </c>
    </row>
    <row r="40" spans="1:11" s="52" customFormat="1" ht="14.25" customHeight="1" x14ac:dyDescent="0.35">
      <c r="A40" s="77" t="s">
        <v>468</v>
      </c>
      <c r="B40" s="96" t="s">
        <v>469</v>
      </c>
      <c r="C40" s="64">
        <v>45078</v>
      </c>
      <c r="D40" s="64">
        <v>46904</v>
      </c>
      <c r="E40" s="63" t="s">
        <v>119</v>
      </c>
      <c r="F40" s="65">
        <v>0</v>
      </c>
      <c r="G40" s="65">
        <v>0</v>
      </c>
      <c r="H40" s="65">
        <v>6</v>
      </c>
      <c r="I40" s="65">
        <v>0</v>
      </c>
      <c r="J40" s="63" t="s">
        <v>9</v>
      </c>
      <c r="K40" s="63" t="s">
        <v>308</v>
      </c>
    </row>
    <row r="41" spans="1:11" s="52" customFormat="1" x14ac:dyDescent="0.35">
      <c r="A41" s="63" t="s">
        <v>103</v>
      </c>
      <c r="B41" s="63" t="s">
        <v>385</v>
      </c>
      <c r="C41" s="64">
        <v>39268</v>
      </c>
      <c r="D41" s="64">
        <v>46568</v>
      </c>
      <c r="E41" s="63" t="s">
        <v>427</v>
      </c>
      <c r="F41" s="65">
        <v>0</v>
      </c>
      <c r="G41" s="65">
        <v>4</v>
      </c>
      <c r="H41" s="65">
        <v>4</v>
      </c>
      <c r="I41" s="65">
        <v>0</v>
      </c>
      <c r="J41" s="63" t="s">
        <v>78</v>
      </c>
      <c r="K41" s="63" t="s">
        <v>308</v>
      </c>
    </row>
    <row r="42" spans="1:11" s="52" customFormat="1" x14ac:dyDescent="0.35">
      <c r="A42" s="63" t="s">
        <v>436</v>
      </c>
      <c r="B42" s="63" t="s">
        <v>437</v>
      </c>
      <c r="C42" s="64">
        <v>44805</v>
      </c>
      <c r="D42" s="64">
        <v>46568</v>
      </c>
      <c r="E42" s="63" t="s">
        <v>438</v>
      </c>
      <c r="F42" s="65"/>
      <c r="G42" s="65"/>
      <c r="H42" s="65"/>
      <c r="I42" s="65"/>
      <c r="J42" s="63" t="s">
        <v>95</v>
      </c>
      <c r="K42" s="63" t="s">
        <v>308</v>
      </c>
    </row>
    <row r="43" spans="1:11" s="52" customFormat="1" x14ac:dyDescent="0.35">
      <c r="A43" s="63" t="s">
        <v>86</v>
      </c>
      <c r="B43" s="63" t="s">
        <v>447</v>
      </c>
      <c r="C43" s="64">
        <v>39995</v>
      </c>
      <c r="D43" s="64">
        <v>45473</v>
      </c>
      <c r="E43" s="63" t="s">
        <v>87</v>
      </c>
      <c r="F43" s="66">
        <v>0</v>
      </c>
      <c r="G43" s="65">
        <v>6</v>
      </c>
      <c r="H43" s="65">
        <v>0</v>
      </c>
      <c r="I43" s="65">
        <v>0</v>
      </c>
      <c r="J43" s="63" t="s">
        <v>40</v>
      </c>
      <c r="K43" s="63" t="s">
        <v>309</v>
      </c>
    </row>
    <row r="44" spans="1:11" s="52" customFormat="1" x14ac:dyDescent="0.35">
      <c r="A44" s="63" t="s">
        <v>380</v>
      </c>
      <c r="B44" s="63" t="s">
        <v>381</v>
      </c>
      <c r="C44" s="64">
        <v>44743</v>
      </c>
      <c r="D44" s="64">
        <v>46568</v>
      </c>
      <c r="E44" s="63" t="s">
        <v>45</v>
      </c>
      <c r="F44" s="65">
        <v>0</v>
      </c>
      <c r="G44" s="65">
        <v>10</v>
      </c>
      <c r="H44" s="65">
        <v>0</v>
      </c>
      <c r="I44" s="65">
        <v>0</v>
      </c>
      <c r="J44" s="63" t="s">
        <v>40</v>
      </c>
      <c r="K44" s="63" t="s">
        <v>309</v>
      </c>
    </row>
    <row r="45" spans="1:11" s="52" customFormat="1" x14ac:dyDescent="0.35">
      <c r="A45" s="63" t="s">
        <v>88</v>
      </c>
      <c r="B45" s="96" t="s">
        <v>470</v>
      </c>
      <c r="C45" s="64">
        <v>29037</v>
      </c>
      <c r="D45" s="64">
        <v>46873</v>
      </c>
      <c r="E45" s="63" t="s">
        <v>90</v>
      </c>
      <c r="F45" s="66">
        <v>0</v>
      </c>
      <c r="G45" s="65">
        <v>0</v>
      </c>
      <c r="H45" s="65">
        <v>3</v>
      </c>
      <c r="I45" s="65">
        <v>0</v>
      </c>
      <c r="J45" s="63" t="s">
        <v>89</v>
      </c>
      <c r="K45" s="63" t="s">
        <v>308</v>
      </c>
    </row>
    <row r="46" spans="1:11" s="52" customFormat="1" x14ac:dyDescent="0.35">
      <c r="A46" s="75" t="s">
        <v>141</v>
      </c>
      <c r="B46" s="94" t="s">
        <v>448</v>
      </c>
      <c r="C46" s="92">
        <v>38504</v>
      </c>
      <c r="D46" s="92">
        <v>45808</v>
      </c>
      <c r="E46" s="75" t="s">
        <v>434</v>
      </c>
      <c r="F46" s="93">
        <v>0</v>
      </c>
      <c r="G46" s="93">
        <v>0</v>
      </c>
      <c r="H46" s="93">
        <v>0</v>
      </c>
      <c r="I46" s="93">
        <v>18</v>
      </c>
      <c r="J46" s="75" t="s">
        <v>33</v>
      </c>
      <c r="K46" s="75" t="s">
        <v>308</v>
      </c>
    </row>
    <row r="47" spans="1:11" x14ac:dyDescent="0.35">
      <c r="A47" s="63" t="s">
        <v>430</v>
      </c>
      <c r="B47" s="63" t="s">
        <v>431</v>
      </c>
      <c r="C47" s="64">
        <v>44785</v>
      </c>
      <c r="D47" s="64">
        <v>46599</v>
      </c>
      <c r="E47" s="63" t="s">
        <v>428</v>
      </c>
      <c r="F47" s="65">
        <v>0</v>
      </c>
      <c r="G47" s="65">
        <v>0</v>
      </c>
      <c r="H47" s="65">
        <v>0</v>
      </c>
      <c r="I47" s="65">
        <v>0</v>
      </c>
      <c r="J47" s="63" t="s">
        <v>429</v>
      </c>
      <c r="K47" s="63" t="s">
        <v>308</v>
      </c>
    </row>
    <row r="48" spans="1:11" s="52" customFormat="1" x14ac:dyDescent="0.35">
      <c r="A48" s="75" t="s">
        <v>72</v>
      </c>
      <c r="B48" s="75" t="s">
        <v>384</v>
      </c>
      <c r="C48" s="92">
        <v>41091</v>
      </c>
      <c r="D48" s="92">
        <v>46568</v>
      </c>
      <c r="E48" s="75" t="s">
        <v>460</v>
      </c>
      <c r="F48" s="93">
        <v>0</v>
      </c>
      <c r="G48" s="93">
        <v>8</v>
      </c>
      <c r="H48" s="93">
        <v>4</v>
      </c>
      <c r="I48" s="93">
        <v>4</v>
      </c>
      <c r="J48" s="75" t="s">
        <v>9</v>
      </c>
      <c r="K48" s="75" t="s">
        <v>308</v>
      </c>
    </row>
    <row r="49" spans="1:11" x14ac:dyDescent="0.35">
      <c r="A49" s="63" t="s">
        <v>323</v>
      </c>
      <c r="B49" s="63" t="s">
        <v>449</v>
      </c>
      <c r="C49" s="64">
        <v>27942</v>
      </c>
      <c r="D49" s="64">
        <v>46203</v>
      </c>
      <c r="E49" s="63" t="s">
        <v>268</v>
      </c>
      <c r="F49" s="65">
        <v>0</v>
      </c>
      <c r="G49" s="65">
        <v>0</v>
      </c>
      <c r="H49" s="65">
        <v>5</v>
      </c>
      <c r="I49" s="65">
        <v>0</v>
      </c>
      <c r="J49" s="63" t="s">
        <v>26</v>
      </c>
      <c r="K49" s="63" t="s">
        <v>308</v>
      </c>
    </row>
    <row r="50" spans="1:11" s="52" customFormat="1" x14ac:dyDescent="0.35">
      <c r="A50" s="63" t="s">
        <v>136</v>
      </c>
      <c r="B50" s="63" t="s">
        <v>332</v>
      </c>
      <c r="C50" s="64">
        <v>42917</v>
      </c>
      <c r="D50" s="64">
        <v>45107</v>
      </c>
      <c r="E50" s="63" t="s">
        <v>409</v>
      </c>
      <c r="F50" s="65">
        <v>0</v>
      </c>
      <c r="G50" s="65">
        <v>0</v>
      </c>
      <c r="H50" s="65">
        <v>2</v>
      </c>
      <c r="I50" s="65">
        <v>0</v>
      </c>
      <c r="J50" s="63" t="s">
        <v>135</v>
      </c>
      <c r="K50" s="63" t="s">
        <v>308</v>
      </c>
    </row>
    <row r="51" spans="1:11" s="52" customFormat="1" x14ac:dyDescent="0.35">
      <c r="A51" s="63" t="s">
        <v>243</v>
      </c>
      <c r="B51" s="63" t="s">
        <v>475</v>
      </c>
      <c r="C51" s="64">
        <v>43959</v>
      </c>
      <c r="D51" s="64">
        <v>45716</v>
      </c>
      <c r="E51" s="63" t="s">
        <v>43</v>
      </c>
      <c r="F51" s="65">
        <v>0</v>
      </c>
      <c r="G51" s="65">
        <v>0</v>
      </c>
      <c r="H51" s="65">
        <v>0</v>
      </c>
      <c r="I51" s="65">
        <v>0</v>
      </c>
      <c r="J51" s="63" t="s">
        <v>42</v>
      </c>
      <c r="K51" s="63" t="s">
        <v>309</v>
      </c>
    </row>
    <row r="52" spans="1:11" s="52" customFormat="1" x14ac:dyDescent="0.35">
      <c r="A52" s="63" t="s">
        <v>52</v>
      </c>
      <c r="B52" s="63" t="s">
        <v>410</v>
      </c>
      <c r="C52" s="64">
        <v>31766</v>
      </c>
      <c r="D52" s="64">
        <v>45443</v>
      </c>
      <c r="E52" s="63" t="s">
        <v>53</v>
      </c>
      <c r="F52" s="65">
        <v>0</v>
      </c>
      <c r="G52" s="65">
        <v>4</v>
      </c>
      <c r="H52" s="65">
        <v>0</v>
      </c>
      <c r="I52" s="65">
        <v>0</v>
      </c>
      <c r="J52" s="63" t="s">
        <v>9</v>
      </c>
      <c r="K52" s="63" t="s">
        <v>308</v>
      </c>
    </row>
    <row r="53" spans="1:11" s="53" customFormat="1" x14ac:dyDescent="0.35">
      <c r="A53" s="63" t="s">
        <v>83</v>
      </c>
      <c r="B53" s="63" t="s">
        <v>450</v>
      </c>
      <c r="C53" s="64">
        <v>29037</v>
      </c>
      <c r="D53" s="64">
        <v>45107</v>
      </c>
      <c r="E53" s="63" t="s">
        <v>29</v>
      </c>
      <c r="F53" s="65">
        <v>0</v>
      </c>
      <c r="G53" s="65">
        <v>0</v>
      </c>
      <c r="H53" s="65">
        <v>10</v>
      </c>
      <c r="I53" s="65">
        <v>0</v>
      </c>
      <c r="J53" s="63" t="s">
        <v>9</v>
      </c>
      <c r="K53" s="63" t="s">
        <v>308</v>
      </c>
    </row>
    <row r="54" spans="1:11" s="52" customFormat="1" ht="15.75" customHeight="1" x14ac:dyDescent="0.35">
      <c r="A54" s="63" t="s">
        <v>142</v>
      </c>
      <c r="B54" s="63" t="s">
        <v>357</v>
      </c>
      <c r="C54" s="64">
        <v>30864</v>
      </c>
      <c r="D54" s="64">
        <v>45169</v>
      </c>
      <c r="E54" s="63" t="s">
        <v>143</v>
      </c>
      <c r="F54" s="65">
        <v>0</v>
      </c>
      <c r="G54" s="65">
        <v>0</v>
      </c>
      <c r="H54" s="65">
        <v>4</v>
      </c>
      <c r="I54" s="65">
        <v>0</v>
      </c>
      <c r="J54" s="63" t="s">
        <v>144</v>
      </c>
      <c r="K54" s="63" t="s">
        <v>308</v>
      </c>
    </row>
    <row r="55" spans="1:11" s="52" customFormat="1" x14ac:dyDescent="0.35">
      <c r="A55" s="63" t="s">
        <v>117</v>
      </c>
      <c r="B55" s="63" t="s">
        <v>394</v>
      </c>
      <c r="C55" s="64">
        <v>41761</v>
      </c>
      <c r="D55" s="64">
        <v>45412</v>
      </c>
      <c r="E55" s="96" t="s">
        <v>471</v>
      </c>
      <c r="F55" s="65">
        <v>0</v>
      </c>
      <c r="G55" s="65">
        <v>0</v>
      </c>
      <c r="H55" s="65">
        <v>3</v>
      </c>
      <c r="I55" s="65">
        <v>0</v>
      </c>
      <c r="J55" s="63" t="s">
        <v>12</v>
      </c>
      <c r="K55" s="63" t="s">
        <v>308</v>
      </c>
    </row>
    <row r="56" spans="1:11" s="52" customFormat="1" x14ac:dyDescent="0.35">
      <c r="A56" s="63" t="s">
        <v>39</v>
      </c>
      <c r="B56" s="89" t="s">
        <v>412</v>
      </c>
      <c r="C56" s="64">
        <v>37073</v>
      </c>
      <c r="D56" s="64">
        <v>46203</v>
      </c>
      <c r="E56" s="63" t="s">
        <v>41</v>
      </c>
      <c r="F56" s="65">
        <v>0</v>
      </c>
      <c r="G56" s="65">
        <v>8</v>
      </c>
      <c r="H56" s="65">
        <v>0</v>
      </c>
      <c r="I56" s="65">
        <v>0</v>
      </c>
      <c r="J56" s="63" t="s">
        <v>40</v>
      </c>
      <c r="K56" s="63" t="s">
        <v>309</v>
      </c>
    </row>
    <row r="57" spans="1:11" s="52" customFormat="1" x14ac:dyDescent="0.35">
      <c r="A57" s="63" t="s">
        <v>66</v>
      </c>
      <c r="B57" s="63" t="s">
        <v>451</v>
      </c>
      <c r="C57" s="64">
        <v>41456</v>
      </c>
      <c r="D57" s="64">
        <v>45107</v>
      </c>
      <c r="E57" s="63" t="s">
        <v>67</v>
      </c>
      <c r="F57" s="65">
        <v>0</v>
      </c>
      <c r="G57" s="65">
        <v>0</v>
      </c>
      <c r="H57" s="65">
        <v>4</v>
      </c>
      <c r="I57" s="65">
        <v>0</v>
      </c>
      <c r="J57" s="63" t="s">
        <v>33</v>
      </c>
      <c r="K57" s="63" t="s">
        <v>308</v>
      </c>
    </row>
    <row r="58" spans="1:11" s="52" customFormat="1" x14ac:dyDescent="0.35">
      <c r="A58" s="63" t="s">
        <v>459</v>
      </c>
      <c r="B58" s="63" t="s">
        <v>421</v>
      </c>
      <c r="C58" s="64">
        <v>37834</v>
      </c>
      <c r="D58" s="64">
        <v>46203</v>
      </c>
      <c r="E58" s="63" t="s">
        <v>75</v>
      </c>
      <c r="F58" s="65">
        <v>0</v>
      </c>
      <c r="G58" s="65">
        <v>0</v>
      </c>
      <c r="H58" s="65">
        <v>15</v>
      </c>
      <c r="I58" s="65">
        <v>0</v>
      </c>
      <c r="J58" s="63" t="s">
        <v>37</v>
      </c>
      <c r="K58" s="63" t="s">
        <v>308</v>
      </c>
    </row>
    <row r="59" spans="1:11" s="52" customFormat="1" x14ac:dyDescent="0.35">
      <c r="A59" s="63" t="s">
        <v>424</v>
      </c>
      <c r="B59" s="63" t="s">
        <v>420</v>
      </c>
      <c r="C59" s="64">
        <v>44743</v>
      </c>
      <c r="D59" s="64">
        <v>45838</v>
      </c>
      <c r="E59" s="63" t="s">
        <v>349</v>
      </c>
      <c r="F59" s="65">
        <v>0</v>
      </c>
      <c r="G59" s="65">
        <v>0</v>
      </c>
      <c r="H59" s="65">
        <v>0</v>
      </c>
      <c r="I59" s="65">
        <v>0</v>
      </c>
      <c r="J59" s="63" t="s">
        <v>37</v>
      </c>
      <c r="K59" s="63" t="s">
        <v>308</v>
      </c>
    </row>
    <row r="60" spans="1:11" s="52" customFormat="1" ht="18" customHeight="1" x14ac:dyDescent="0.35">
      <c r="A60" s="63" t="s">
        <v>290</v>
      </c>
      <c r="B60" s="74" t="s">
        <v>452</v>
      </c>
      <c r="C60" s="64">
        <v>44044</v>
      </c>
      <c r="D60" s="64">
        <v>45869</v>
      </c>
      <c r="E60" s="63" t="s">
        <v>349</v>
      </c>
      <c r="F60" s="65">
        <v>0</v>
      </c>
      <c r="G60" s="65"/>
      <c r="H60" s="65"/>
      <c r="I60" s="65"/>
      <c r="J60" s="63" t="s">
        <v>37</v>
      </c>
      <c r="K60" s="63" t="s">
        <v>308</v>
      </c>
    </row>
    <row r="61" spans="1:11" s="52" customFormat="1" x14ac:dyDescent="0.35">
      <c r="A61" s="63" t="s">
        <v>298</v>
      </c>
      <c r="B61" s="63" t="s">
        <v>453</v>
      </c>
      <c r="C61" s="64">
        <v>44053</v>
      </c>
      <c r="D61" s="64">
        <v>45869</v>
      </c>
      <c r="E61" s="63" t="s">
        <v>349</v>
      </c>
      <c r="F61" s="65">
        <v>0</v>
      </c>
      <c r="G61" s="65"/>
      <c r="H61" s="65"/>
      <c r="I61" s="65"/>
      <c r="J61" s="63" t="s">
        <v>37</v>
      </c>
      <c r="K61" s="63" t="s">
        <v>308</v>
      </c>
    </row>
    <row r="62" spans="1:11" s="52" customFormat="1" x14ac:dyDescent="0.35">
      <c r="A62" s="63" t="s">
        <v>177</v>
      </c>
      <c r="B62" s="63" t="s">
        <v>461</v>
      </c>
      <c r="C62" s="64">
        <v>43504</v>
      </c>
      <c r="D62" s="64">
        <v>45322</v>
      </c>
      <c r="E62" s="63" t="s">
        <v>349</v>
      </c>
      <c r="F62" s="65">
        <v>0</v>
      </c>
      <c r="G62" s="65"/>
      <c r="H62" s="65"/>
      <c r="I62" s="65"/>
      <c r="J62" s="63" t="s">
        <v>37</v>
      </c>
      <c r="K62" s="63" t="s">
        <v>308</v>
      </c>
    </row>
    <row r="63" spans="1:11" ht="14.25" customHeight="1" x14ac:dyDescent="0.35">
      <c r="A63" s="75" t="s">
        <v>346</v>
      </c>
      <c r="B63" s="91" t="s">
        <v>413</v>
      </c>
      <c r="C63" s="92">
        <v>42491</v>
      </c>
      <c r="D63" s="92">
        <v>46142</v>
      </c>
      <c r="E63" s="75" t="s">
        <v>414</v>
      </c>
      <c r="F63" s="93">
        <v>0</v>
      </c>
      <c r="G63" s="93">
        <v>0</v>
      </c>
      <c r="H63" s="93">
        <v>2</v>
      </c>
      <c r="I63" s="93">
        <v>0</v>
      </c>
      <c r="J63" s="75" t="s">
        <v>26</v>
      </c>
      <c r="K63" s="75" t="s">
        <v>308</v>
      </c>
    </row>
    <row r="64" spans="1:11" s="52" customFormat="1" x14ac:dyDescent="0.35">
      <c r="A64" s="63" t="s">
        <v>32</v>
      </c>
      <c r="B64" s="63" t="s">
        <v>416</v>
      </c>
      <c r="C64" s="64">
        <v>34578</v>
      </c>
      <c r="D64" s="64">
        <v>45473</v>
      </c>
      <c r="E64" s="77" t="s">
        <v>415</v>
      </c>
      <c r="F64" s="65">
        <v>0</v>
      </c>
      <c r="G64" s="65">
        <v>2</v>
      </c>
      <c r="H64" s="65">
        <v>5</v>
      </c>
      <c r="I64" s="65">
        <v>2</v>
      </c>
      <c r="J64" s="63" t="s">
        <v>33</v>
      </c>
      <c r="K64" s="63" t="s">
        <v>308</v>
      </c>
    </row>
    <row r="65" spans="1:11" s="52" customFormat="1" x14ac:dyDescent="0.35">
      <c r="A65" s="63" t="s">
        <v>345</v>
      </c>
      <c r="B65" s="63" t="s">
        <v>454</v>
      </c>
      <c r="C65" s="64">
        <v>34967</v>
      </c>
      <c r="D65" s="64">
        <v>46568</v>
      </c>
      <c r="E65" s="63" t="s">
        <v>133</v>
      </c>
      <c r="F65" s="65">
        <v>0</v>
      </c>
      <c r="G65" s="65">
        <v>3</v>
      </c>
      <c r="H65" s="65">
        <v>3</v>
      </c>
      <c r="I65" s="65">
        <v>0</v>
      </c>
      <c r="J65" s="63" t="s">
        <v>65</v>
      </c>
      <c r="K65" s="63" t="s">
        <v>308</v>
      </c>
    </row>
    <row r="66" spans="1:11" s="52" customFormat="1" x14ac:dyDescent="0.35">
      <c r="A66" s="63" t="s">
        <v>30</v>
      </c>
      <c r="B66" s="63" t="s">
        <v>472</v>
      </c>
      <c r="C66" s="64">
        <v>28748</v>
      </c>
      <c r="D66" s="64">
        <v>46538</v>
      </c>
      <c r="E66" s="63" t="s">
        <v>335</v>
      </c>
      <c r="F66" s="65">
        <v>0</v>
      </c>
      <c r="G66" s="65">
        <v>0</v>
      </c>
      <c r="H66" s="65">
        <v>3</v>
      </c>
      <c r="I66" s="65">
        <v>0</v>
      </c>
      <c r="J66" s="63" t="s">
        <v>9</v>
      </c>
      <c r="K66" s="63" t="s">
        <v>308</v>
      </c>
    </row>
    <row r="67" spans="1:11" s="52" customFormat="1" x14ac:dyDescent="0.35">
      <c r="A67" s="63" t="s">
        <v>60</v>
      </c>
      <c r="B67" s="63" t="s">
        <v>455</v>
      </c>
      <c r="C67" s="64">
        <v>42095</v>
      </c>
      <c r="D67" s="64">
        <v>46234</v>
      </c>
      <c r="E67" s="63" t="s">
        <v>62</v>
      </c>
      <c r="F67" s="65">
        <v>0</v>
      </c>
      <c r="G67" s="65">
        <v>0</v>
      </c>
      <c r="H67" s="65">
        <v>3</v>
      </c>
      <c r="I67" s="65">
        <v>0</v>
      </c>
      <c r="J67" s="63" t="s">
        <v>61</v>
      </c>
      <c r="K67" s="63" t="s">
        <v>308</v>
      </c>
    </row>
    <row r="68" spans="1:11" s="52" customFormat="1" x14ac:dyDescent="0.35">
      <c r="A68" s="63" t="s">
        <v>324</v>
      </c>
      <c r="B68" s="63" t="s">
        <v>473</v>
      </c>
      <c r="C68" s="64">
        <v>34029</v>
      </c>
      <c r="D68" s="64">
        <v>46112</v>
      </c>
      <c r="E68" s="63" t="s">
        <v>337</v>
      </c>
      <c r="F68" s="65">
        <v>0</v>
      </c>
      <c r="G68" s="65">
        <v>4</v>
      </c>
      <c r="H68" s="65">
        <v>6</v>
      </c>
      <c r="I68" s="65">
        <v>0</v>
      </c>
      <c r="J68" s="63" t="s">
        <v>13</v>
      </c>
      <c r="K68" s="63" t="s">
        <v>309</v>
      </c>
    </row>
    <row r="69" spans="1:11" s="52" customFormat="1" x14ac:dyDescent="0.35">
      <c r="A69" s="63" t="s">
        <v>105</v>
      </c>
      <c r="B69" s="63" t="s">
        <v>417</v>
      </c>
      <c r="C69" s="64">
        <v>42461</v>
      </c>
      <c r="D69" s="64">
        <v>46112</v>
      </c>
      <c r="E69" s="63" t="s">
        <v>107</v>
      </c>
      <c r="F69" s="65">
        <v>0</v>
      </c>
      <c r="G69" s="65">
        <v>0</v>
      </c>
      <c r="H69" s="65">
        <v>2</v>
      </c>
      <c r="I69" s="65">
        <v>0</v>
      </c>
      <c r="J69" s="63" t="s">
        <v>106</v>
      </c>
      <c r="K69" s="63" t="s">
        <v>308</v>
      </c>
    </row>
    <row r="70" spans="1:11" x14ac:dyDescent="0.35">
      <c r="A70" s="60"/>
      <c r="B70" s="60"/>
      <c r="C70" s="61"/>
      <c r="D70" s="61"/>
      <c r="E70" s="60"/>
      <c r="F70" s="60">
        <f>SUBTOTAL(109,F2:F69)</f>
        <v>102</v>
      </c>
      <c r="G70" s="60">
        <f>SUBTOTAL(109,G2:G69)</f>
        <v>187</v>
      </c>
      <c r="H70" s="60">
        <f>SUBTOTAL(109,H2:H69)</f>
        <v>144</v>
      </c>
      <c r="I70" s="60">
        <f>SUBTOTAL(109,I2:I69)</f>
        <v>44</v>
      </c>
      <c r="J70" s="60"/>
      <c r="K70" s="60"/>
    </row>
    <row r="80" spans="1:11" x14ac:dyDescent="0.35">
      <c r="C80" s="90"/>
    </row>
  </sheetData>
  <hyperlinks>
    <hyperlink ref="B47" r:id="rId1" display="https://pulse.ucsd.edu/departments/research-service-core/training-grants/overview/_layouts/15/listform.aspx?PageType=4&amp;ListId=%7BA7B7CAC0%2D7BE7%2D4559%2D8D7C%2D07F94C9463B1%7D&amp;ID=79&amp;ContentTypeID=0x0100721C568180C96D45AB2144ECA03539F9" xr:uid="{00000000-0004-0000-0400-000000000000}"/>
  </hyperlinks>
  <pageMargins left="0.7" right="0.7" top="0.75" bottom="0.75" header="0.3" footer="0.3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0"/>
  <sheetViews>
    <sheetView workbookViewId="0">
      <selection sqref="A1:XFD1048576"/>
    </sheetView>
  </sheetViews>
  <sheetFormatPr defaultColWidth="9.1796875" defaultRowHeight="14.5" x14ac:dyDescent="0.35"/>
  <cols>
    <col min="1" max="1" width="80.7265625" style="50" customWidth="1"/>
    <col min="2" max="2" width="19.54296875" style="50" bestFit="1" customWidth="1"/>
    <col min="3" max="3" width="19" style="50" customWidth="1"/>
    <col min="4" max="4" width="18" style="50" bestFit="1" customWidth="1"/>
    <col min="5" max="5" width="37" style="50" customWidth="1"/>
    <col min="6" max="6" width="6.7265625" style="50" bestFit="1" customWidth="1"/>
    <col min="7" max="7" width="6.26953125" style="50" bestFit="1" customWidth="1"/>
    <col min="8" max="9" width="8.7265625" style="50" bestFit="1" customWidth="1"/>
    <col min="10" max="10" width="36" style="50" customWidth="1"/>
    <col min="11" max="11" width="17.453125" style="50" bestFit="1" customWidth="1"/>
    <col min="12" max="16384" width="9.1796875" style="50"/>
  </cols>
  <sheetData>
    <row r="1" spans="1:11" s="94" customFormat="1" x14ac:dyDescent="0.35">
      <c r="A1" s="75" t="s">
        <v>0</v>
      </c>
      <c r="B1" s="75" t="s">
        <v>1</v>
      </c>
      <c r="C1" s="75" t="s">
        <v>2</v>
      </c>
      <c r="D1" s="75" t="s">
        <v>3</v>
      </c>
      <c r="E1" s="75" t="s">
        <v>124</v>
      </c>
      <c r="F1" s="75" t="s">
        <v>368</v>
      </c>
      <c r="G1" s="75" t="s">
        <v>4</v>
      </c>
      <c r="H1" s="75" t="s">
        <v>5</v>
      </c>
      <c r="I1" s="75" t="s">
        <v>6</v>
      </c>
      <c r="J1" s="75" t="s">
        <v>7</v>
      </c>
      <c r="K1" s="75" t="s">
        <v>307</v>
      </c>
    </row>
    <row r="2" spans="1:11" s="95" customFormat="1" x14ac:dyDescent="0.35">
      <c r="A2" s="63" t="s">
        <v>374</v>
      </c>
      <c r="B2" s="63" t="s">
        <v>479</v>
      </c>
      <c r="C2" s="64">
        <v>44713</v>
      </c>
      <c r="D2" s="64">
        <v>46446</v>
      </c>
      <c r="E2" s="63" t="s">
        <v>79</v>
      </c>
      <c r="F2" s="65">
        <v>0</v>
      </c>
      <c r="G2" s="65">
        <v>0</v>
      </c>
      <c r="H2" s="65">
        <v>0</v>
      </c>
      <c r="I2" s="65">
        <v>0</v>
      </c>
      <c r="J2" s="63" t="s">
        <v>78</v>
      </c>
      <c r="K2" s="63" t="s">
        <v>308</v>
      </c>
    </row>
    <row r="3" spans="1:11" s="74" customFormat="1" x14ac:dyDescent="0.35">
      <c r="A3" s="63" t="s">
        <v>77</v>
      </c>
      <c r="B3" s="63" t="s">
        <v>474</v>
      </c>
      <c r="C3" s="64">
        <v>42125</v>
      </c>
      <c r="D3" s="64">
        <v>46112</v>
      </c>
      <c r="E3" s="63" t="s">
        <v>79</v>
      </c>
      <c r="F3" s="65">
        <v>0</v>
      </c>
      <c r="G3" s="65">
        <v>0</v>
      </c>
      <c r="H3" s="65">
        <v>0</v>
      </c>
      <c r="I3" s="65">
        <v>0</v>
      </c>
      <c r="J3" s="63" t="s">
        <v>78</v>
      </c>
      <c r="K3" s="63" t="s">
        <v>308</v>
      </c>
    </row>
    <row r="4" spans="1:11" s="74" customFormat="1" x14ac:dyDescent="0.35">
      <c r="A4" s="63" t="s">
        <v>116</v>
      </c>
      <c r="B4" s="63" t="s">
        <v>432</v>
      </c>
      <c r="C4" s="64">
        <v>39203</v>
      </c>
      <c r="D4" s="64">
        <v>46630</v>
      </c>
      <c r="E4" s="63" t="s">
        <v>126</v>
      </c>
      <c r="F4" s="65">
        <v>0</v>
      </c>
      <c r="G4" s="65">
        <v>2</v>
      </c>
      <c r="H4" s="65">
        <v>4</v>
      </c>
      <c r="I4" s="65">
        <v>0</v>
      </c>
      <c r="J4" s="63" t="s">
        <v>78</v>
      </c>
      <c r="K4" s="63" t="s">
        <v>308</v>
      </c>
    </row>
    <row r="5" spans="1:11" s="52" customFormat="1" x14ac:dyDescent="0.35">
      <c r="A5" s="63" t="s">
        <v>388</v>
      </c>
      <c r="B5" s="63" t="s">
        <v>464</v>
      </c>
      <c r="C5" s="64">
        <v>44682</v>
      </c>
      <c r="D5" s="64">
        <v>46477</v>
      </c>
      <c r="E5" s="63" t="s">
        <v>390</v>
      </c>
      <c r="F5" s="65">
        <v>0</v>
      </c>
      <c r="G5" s="65">
        <v>0</v>
      </c>
      <c r="H5" s="65">
        <v>0</v>
      </c>
      <c r="I5" s="65">
        <v>8</v>
      </c>
      <c r="J5" s="63" t="s">
        <v>61</v>
      </c>
      <c r="K5" s="63" t="s">
        <v>308</v>
      </c>
    </row>
    <row r="6" spans="1:11" s="52" customFormat="1" x14ac:dyDescent="0.35">
      <c r="A6" s="63" t="s">
        <v>112</v>
      </c>
      <c r="B6" s="63" t="s">
        <v>372</v>
      </c>
      <c r="C6" s="64">
        <v>38899</v>
      </c>
      <c r="D6" s="64">
        <v>46568</v>
      </c>
      <c r="E6" s="63" t="s">
        <v>391</v>
      </c>
      <c r="F6" s="65">
        <v>0</v>
      </c>
      <c r="G6" s="65">
        <v>0</v>
      </c>
      <c r="H6" s="65">
        <v>8</v>
      </c>
      <c r="I6" s="65">
        <v>0</v>
      </c>
      <c r="J6" s="63" t="s">
        <v>313</v>
      </c>
      <c r="K6" s="63" t="s">
        <v>308</v>
      </c>
    </row>
    <row r="7" spans="1:11" s="52" customFormat="1" x14ac:dyDescent="0.35">
      <c r="A7" s="63" t="s">
        <v>84</v>
      </c>
      <c r="B7" s="63" t="s">
        <v>442</v>
      </c>
      <c r="C7" s="64">
        <v>34607</v>
      </c>
      <c r="D7" s="64">
        <v>45838</v>
      </c>
      <c r="E7" s="63" t="s">
        <v>85</v>
      </c>
      <c r="F7" s="65">
        <v>0</v>
      </c>
      <c r="G7" s="65">
        <v>0</v>
      </c>
      <c r="H7" s="65">
        <v>5</v>
      </c>
      <c r="I7" s="65">
        <v>0</v>
      </c>
      <c r="J7" s="63" t="s">
        <v>9</v>
      </c>
      <c r="K7" s="63" t="s">
        <v>308</v>
      </c>
    </row>
    <row r="8" spans="1:11" s="52" customFormat="1" x14ac:dyDescent="0.35">
      <c r="A8" s="63" t="s">
        <v>36</v>
      </c>
      <c r="B8" s="63" t="s">
        <v>393</v>
      </c>
      <c r="C8" s="64">
        <v>29037</v>
      </c>
      <c r="D8" s="64">
        <v>45473</v>
      </c>
      <c r="E8" s="63" t="s">
        <v>392</v>
      </c>
      <c r="F8" s="66">
        <v>0</v>
      </c>
      <c r="G8" s="65">
        <v>15</v>
      </c>
      <c r="H8" s="65">
        <v>0</v>
      </c>
      <c r="I8" s="65">
        <v>0</v>
      </c>
      <c r="J8" s="63" t="s">
        <v>37</v>
      </c>
      <c r="K8" s="63" t="s">
        <v>308</v>
      </c>
    </row>
    <row r="9" spans="1:11" s="52" customFormat="1" x14ac:dyDescent="0.35">
      <c r="A9" s="63" t="s">
        <v>371</v>
      </c>
      <c r="B9" s="63" t="s">
        <v>370</v>
      </c>
      <c r="C9" s="64">
        <v>44743</v>
      </c>
      <c r="D9" s="64">
        <v>46568</v>
      </c>
      <c r="E9" s="63" t="s">
        <v>369</v>
      </c>
      <c r="F9" s="66">
        <v>0</v>
      </c>
      <c r="G9" s="65">
        <v>4</v>
      </c>
      <c r="H9" s="65">
        <v>0</v>
      </c>
      <c r="I9" s="65">
        <v>0</v>
      </c>
      <c r="J9" s="63" t="s">
        <v>13</v>
      </c>
      <c r="K9" s="63" t="s">
        <v>309</v>
      </c>
    </row>
    <row r="10" spans="1:11" s="52" customFormat="1" x14ac:dyDescent="0.35">
      <c r="A10" s="63" t="s">
        <v>46</v>
      </c>
      <c r="B10" s="63" t="s">
        <v>376</v>
      </c>
      <c r="C10" s="64">
        <v>39309</v>
      </c>
      <c r="D10" s="64">
        <v>46538</v>
      </c>
      <c r="E10" s="63" t="s">
        <v>47</v>
      </c>
      <c r="F10" s="65">
        <v>0</v>
      </c>
      <c r="G10" s="65">
        <v>0</v>
      </c>
      <c r="H10" s="65">
        <v>4</v>
      </c>
      <c r="I10" s="65">
        <v>0</v>
      </c>
      <c r="J10" s="63" t="s">
        <v>33</v>
      </c>
      <c r="K10" s="63" t="s">
        <v>308</v>
      </c>
    </row>
    <row r="11" spans="1:11" s="52" customFormat="1" x14ac:dyDescent="0.35">
      <c r="A11" s="76" t="s">
        <v>462</v>
      </c>
      <c r="B11" s="63" t="s">
        <v>463</v>
      </c>
      <c r="C11" s="64">
        <v>45078</v>
      </c>
      <c r="D11" s="64">
        <v>46904</v>
      </c>
      <c r="E11" s="63" t="s">
        <v>353</v>
      </c>
      <c r="F11" s="66">
        <v>20</v>
      </c>
      <c r="G11" s="65">
        <v>0</v>
      </c>
      <c r="H11" s="65">
        <v>0</v>
      </c>
      <c r="I11" s="65">
        <v>0</v>
      </c>
      <c r="J11" s="63" t="s">
        <v>23</v>
      </c>
      <c r="K11" s="63" t="s">
        <v>308</v>
      </c>
    </row>
    <row r="12" spans="1:11" s="52" customFormat="1" x14ac:dyDescent="0.35">
      <c r="A12" s="63" t="s">
        <v>50</v>
      </c>
      <c r="B12" s="63" t="s">
        <v>360</v>
      </c>
      <c r="C12" s="64">
        <v>39508</v>
      </c>
      <c r="D12" s="64">
        <v>45322</v>
      </c>
      <c r="E12" s="63" t="s">
        <v>353</v>
      </c>
      <c r="F12" s="65">
        <v>30</v>
      </c>
      <c r="G12" s="65">
        <v>0</v>
      </c>
      <c r="H12" s="65">
        <v>0</v>
      </c>
      <c r="I12" s="65">
        <v>0</v>
      </c>
      <c r="J12" s="63" t="s">
        <v>23</v>
      </c>
      <c r="K12" s="63" t="s">
        <v>308</v>
      </c>
    </row>
    <row r="13" spans="1:11" s="69" customFormat="1" x14ac:dyDescent="0.35">
      <c r="A13" s="63" t="s">
        <v>458</v>
      </c>
      <c r="B13" s="63" t="s">
        <v>480</v>
      </c>
      <c r="C13" s="64">
        <v>42229</v>
      </c>
      <c r="D13" s="64">
        <v>45777</v>
      </c>
      <c r="E13" s="63" t="s">
        <v>351</v>
      </c>
      <c r="F13" s="65">
        <v>0</v>
      </c>
      <c r="G13" s="65">
        <v>0</v>
      </c>
      <c r="H13" s="65">
        <v>0</v>
      </c>
      <c r="I13" s="65">
        <v>8</v>
      </c>
      <c r="J13" s="63" t="s">
        <v>311</v>
      </c>
      <c r="K13" s="63" t="s">
        <v>308</v>
      </c>
    </row>
    <row r="14" spans="1:11" s="52" customFormat="1" ht="15.65" customHeight="1" x14ac:dyDescent="0.35">
      <c r="A14" s="63" t="s">
        <v>304</v>
      </c>
      <c r="B14" s="63" t="s">
        <v>443</v>
      </c>
      <c r="C14" s="64">
        <v>44089</v>
      </c>
      <c r="D14" s="64">
        <v>45894</v>
      </c>
      <c r="E14" s="63" t="s">
        <v>305</v>
      </c>
      <c r="F14" s="65">
        <v>22</v>
      </c>
      <c r="G14" s="65">
        <v>0</v>
      </c>
      <c r="H14" s="65">
        <v>0</v>
      </c>
      <c r="I14" s="65">
        <v>0</v>
      </c>
      <c r="J14" s="63" t="s">
        <v>78</v>
      </c>
      <c r="K14" s="63" t="s">
        <v>308</v>
      </c>
    </row>
    <row r="15" spans="1:11" s="52" customFormat="1" x14ac:dyDescent="0.35">
      <c r="A15" s="63" t="s">
        <v>149</v>
      </c>
      <c r="B15" s="63" t="s">
        <v>418</v>
      </c>
      <c r="C15" s="64">
        <v>43256</v>
      </c>
      <c r="D15" s="64">
        <v>45382</v>
      </c>
      <c r="E15" s="63" t="s">
        <v>151</v>
      </c>
      <c r="F15" s="65">
        <v>0</v>
      </c>
      <c r="G15" s="65"/>
      <c r="H15" s="65"/>
      <c r="I15" s="65"/>
      <c r="J15" s="63" t="s">
        <v>152</v>
      </c>
      <c r="K15" s="63" t="s">
        <v>309</v>
      </c>
    </row>
    <row r="16" spans="1:11" s="52" customFormat="1" x14ac:dyDescent="0.35">
      <c r="A16" s="76" t="s">
        <v>478</v>
      </c>
      <c r="B16" s="63" t="s">
        <v>422</v>
      </c>
      <c r="C16" s="64">
        <v>43282</v>
      </c>
      <c r="D16" s="64">
        <v>45107</v>
      </c>
      <c r="E16" s="74" t="s">
        <v>350</v>
      </c>
      <c r="F16" s="65">
        <v>0</v>
      </c>
      <c r="G16" s="65">
        <v>9</v>
      </c>
      <c r="H16" s="65">
        <v>0</v>
      </c>
      <c r="I16" s="65">
        <v>0</v>
      </c>
      <c r="J16" s="63" t="s">
        <v>65</v>
      </c>
      <c r="K16" s="63" t="s">
        <v>308</v>
      </c>
    </row>
    <row r="17" spans="1:11" s="52" customFormat="1" x14ac:dyDescent="0.35">
      <c r="A17" s="63" t="s">
        <v>80</v>
      </c>
      <c r="B17" s="63" t="s">
        <v>444</v>
      </c>
      <c r="C17" s="64">
        <v>39264</v>
      </c>
      <c r="D17" s="64">
        <v>45107</v>
      </c>
      <c r="E17" s="63" t="s">
        <v>320</v>
      </c>
      <c r="F17" s="65">
        <v>0</v>
      </c>
      <c r="G17" s="65">
        <v>0</v>
      </c>
      <c r="H17" s="65">
        <v>3</v>
      </c>
      <c r="I17" s="65">
        <v>0</v>
      </c>
      <c r="J17" s="63" t="s">
        <v>81</v>
      </c>
      <c r="K17" s="63" t="s">
        <v>308</v>
      </c>
    </row>
    <row r="18" spans="1:11" s="52" customFormat="1" x14ac:dyDescent="0.35">
      <c r="A18" s="63" t="s">
        <v>63</v>
      </c>
      <c r="B18" s="63" t="s">
        <v>387</v>
      </c>
      <c r="C18" s="64">
        <v>44743</v>
      </c>
      <c r="D18" s="64">
        <v>46568</v>
      </c>
      <c r="E18" s="63" t="s">
        <v>386</v>
      </c>
      <c r="F18" s="65">
        <v>0</v>
      </c>
      <c r="G18" s="65">
        <v>0</v>
      </c>
      <c r="H18" s="65">
        <v>2</v>
      </c>
      <c r="I18" s="65">
        <v>0</v>
      </c>
      <c r="J18" s="63" t="s">
        <v>23</v>
      </c>
      <c r="K18" s="63" t="s">
        <v>308</v>
      </c>
    </row>
    <row r="19" spans="1:11" s="52" customFormat="1" x14ac:dyDescent="0.35">
      <c r="A19" s="63" t="s">
        <v>58</v>
      </c>
      <c r="B19" s="63" t="s">
        <v>395</v>
      </c>
      <c r="C19" s="64">
        <v>39630</v>
      </c>
      <c r="D19" s="64">
        <v>45838</v>
      </c>
      <c r="E19" s="63" t="s">
        <v>59</v>
      </c>
      <c r="F19" s="65">
        <v>0</v>
      </c>
      <c r="G19" s="65">
        <v>10</v>
      </c>
      <c r="H19" s="65">
        <v>0</v>
      </c>
      <c r="I19" s="65">
        <v>0</v>
      </c>
      <c r="J19" s="63" t="s">
        <v>95</v>
      </c>
      <c r="K19" s="63" t="s">
        <v>308</v>
      </c>
    </row>
    <row r="20" spans="1:11" s="52" customFormat="1" x14ac:dyDescent="0.35">
      <c r="A20" s="63" t="s">
        <v>176</v>
      </c>
      <c r="B20" s="63" t="s">
        <v>396</v>
      </c>
      <c r="C20" s="64">
        <v>27942</v>
      </c>
      <c r="D20" s="64">
        <v>45107</v>
      </c>
      <c r="E20" s="63" t="s">
        <v>465</v>
      </c>
      <c r="F20" s="65">
        <v>0</v>
      </c>
      <c r="G20" s="65">
        <v>2</v>
      </c>
      <c r="H20" s="65">
        <v>4</v>
      </c>
      <c r="I20" s="65">
        <v>0</v>
      </c>
      <c r="J20" s="63" t="s">
        <v>9</v>
      </c>
      <c r="K20" s="63" t="s">
        <v>308</v>
      </c>
    </row>
    <row r="21" spans="1:11" s="52" customFormat="1" x14ac:dyDescent="0.35">
      <c r="A21" s="75" t="s">
        <v>16</v>
      </c>
      <c r="B21" s="75" t="s">
        <v>397</v>
      </c>
      <c r="C21" s="92">
        <v>39569</v>
      </c>
      <c r="D21" s="92">
        <v>45442</v>
      </c>
      <c r="E21" s="75" t="s">
        <v>17</v>
      </c>
      <c r="F21" s="93">
        <v>0</v>
      </c>
      <c r="G21" s="93">
        <v>0</v>
      </c>
      <c r="H21" s="93">
        <v>5</v>
      </c>
      <c r="I21" s="93">
        <v>0</v>
      </c>
      <c r="J21" s="75" t="s">
        <v>9</v>
      </c>
      <c r="K21" s="75" t="s">
        <v>308</v>
      </c>
    </row>
    <row r="22" spans="1:11" x14ac:dyDescent="0.35">
      <c r="A22" s="63" t="s">
        <v>70</v>
      </c>
      <c r="B22" s="63" t="s">
        <v>467</v>
      </c>
      <c r="C22" s="64">
        <v>41403</v>
      </c>
      <c r="D22" s="64">
        <v>45412</v>
      </c>
      <c r="E22" s="63" t="s">
        <v>433</v>
      </c>
      <c r="F22" s="65">
        <v>0</v>
      </c>
      <c r="G22" s="65">
        <v>2</v>
      </c>
      <c r="H22" s="65">
        <v>3</v>
      </c>
      <c r="I22" s="65">
        <v>0</v>
      </c>
      <c r="J22" s="63" t="s">
        <v>9</v>
      </c>
      <c r="K22" s="63" t="s">
        <v>308</v>
      </c>
    </row>
    <row r="23" spans="1:11" s="52" customFormat="1" ht="15" customHeight="1" x14ac:dyDescent="0.35">
      <c r="A23" s="63" t="s">
        <v>229</v>
      </c>
      <c r="B23" s="63" t="s">
        <v>445</v>
      </c>
      <c r="C23" s="64">
        <v>43709</v>
      </c>
      <c r="D23" s="64">
        <v>45535</v>
      </c>
      <c r="E23" s="63" t="s">
        <v>235</v>
      </c>
      <c r="F23" s="65">
        <v>30</v>
      </c>
      <c r="G23" s="65">
        <v>0</v>
      </c>
      <c r="H23" s="65">
        <v>0</v>
      </c>
      <c r="I23" s="65">
        <v>0</v>
      </c>
      <c r="J23" s="63" t="s">
        <v>440</v>
      </c>
      <c r="K23" s="63" t="s">
        <v>308</v>
      </c>
    </row>
    <row r="24" spans="1:11" s="52" customFormat="1" ht="15.75" customHeight="1" x14ac:dyDescent="0.35">
      <c r="A24" s="63" t="s">
        <v>365</v>
      </c>
      <c r="B24" s="63" t="s">
        <v>446</v>
      </c>
      <c r="C24" s="64">
        <v>44378</v>
      </c>
      <c r="D24" s="64">
        <v>45838</v>
      </c>
      <c r="E24" s="63" t="s">
        <v>367</v>
      </c>
      <c r="F24" s="65">
        <v>0</v>
      </c>
      <c r="G24" s="65">
        <v>0</v>
      </c>
      <c r="H24" s="65">
        <v>0</v>
      </c>
      <c r="I24" s="65">
        <v>0</v>
      </c>
      <c r="J24" s="63" t="s">
        <v>89</v>
      </c>
      <c r="K24" s="63" t="s">
        <v>308</v>
      </c>
    </row>
    <row r="25" spans="1:11" s="52" customFormat="1" ht="15.75" customHeight="1" x14ac:dyDescent="0.35">
      <c r="A25" s="70" t="s">
        <v>379</v>
      </c>
      <c r="B25" s="71" t="s">
        <v>477</v>
      </c>
      <c r="C25" s="72">
        <v>44287</v>
      </c>
      <c r="D25" s="72">
        <v>46112</v>
      </c>
      <c r="E25" s="70" t="s">
        <v>341</v>
      </c>
      <c r="F25" s="73">
        <v>0</v>
      </c>
      <c r="G25" s="73">
        <v>0</v>
      </c>
      <c r="H25" s="73">
        <v>0</v>
      </c>
      <c r="I25" s="73">
        <v>0</v>
      </c>
      <c r="J25" s="70" t="s">
        <v>26</v>
      </c>
      <c r="K25" s="70" t="s">
        <v>308</v>
      </c>
    </row>
    <row r="26" spans="1:11" s="52" customFormat="1" x14ac:dyDescent="0.35">
      <c r="A26" s="76" t="s">
        <v>378</v>
      </c>
      <c r="B26" s="63" t="s">
        <v>377</v>
      </c>
      <c r="C26" s="64">
        <v>44743</v>
      </c>
      <c r="D26" s="64">
        <v>46568</v>
      </c>
      <c r="E26" s="63" t="s">
        <v>97</v>
      </c>
      <c r="F26" s="65">
        <v>0</v>
      </c>
      <c r="G26" s="65">
        <v>12</v>
      </c>
      <c r="H26" s="65">
        <v>0</v>
      </c>
      <c r="I26" s="65">
        <v>0</v>
      </c>
      <c r="J26" s="63" t="s">
        <v>65</v>
      </c>
      <c r="K26" s="63" t="s">
        <v>308</v>
      </c>
    </row>
    <row r="27" spans="1:11" s="52" customFormat="1" x14ac:dyDescent="0.35">
      <c r="A27" s="63" t="s">
        <v>481</v>
      </c>
      <c r="B27" s="63" t="s">
        <v>398</v>
      </c>
      <c r="C27" s="64">
        <v>44013</v>
      </c>
      <c r="D27" s="64">
        <v>45838</v>
      </c>
      <c r="E27" s="63" t="s">
        <v>20</v>
      </c>
      <c r="F27" s="65">
        <v>0</v>
      </c>
      <c r="G27" s="65">
        <v>25</v>
      </c>
      <c r="H27" s="65">
        <v>0</v>
      </c>
      <c r="I27" s="65">
        <v>0</v>
      </c>
      <c r="J27" s="63" t="s">
        <v>19</v>
      </c>
      <c r="K27" s="63" t="s">
        <v>309</v>
      </c>
    </row>
    <row r="28" spans="1:11" s="52" customFormat="1" x14ac:dyDescent="0.35">
      <c r="A28" s="63" t="s">
        <v>91</v>
      </c>
      <c r="B28" s="63" t="s">
        <v>399</v>
      </c>
      <c r="C28" s="64">
        <v>40725</v>
      </c>
      <c r="D28" s="64">
        <v>46203</v>
      </c>
      <c r="E28" s="63" t="s">
        <v>92</v>
      </c>
      <c r="F28" s="65">
        <v>0</v>
      </c>
      <c r="G28" s="65">
        <v>3</v>
      </c>
      <c r="H28" s="65">
        <v>2</v>
      </c>
      <c r="I28" s="65">
        <v>0</v>
      </c>
      <c r="J28" s="63" t="s">
        <v>33</v>
      </c>
      <c r="K28" s="63" t="s">
        <v>308</v>
      </c>
    </row>
    <row r="29" spans="1:11" s="52" customFormat="1" x14ac:dyDescent="0.35">
      <c r="A29" s="63" t="s">
        <v>257</v>
      </c>
      <c r="B29" s="63" t="s">
        <v>435</v>
      </c>
      <c r="C29" s="64">
        <v>44013</v>
      </c>
      <c r="D29" s="64">
        <v>45838</v>
      </c>
      <c r="E29" s="63" t="s">
        <v>457</v>
      </c>
      <c r="F29" s="65">
        <v>0</v>
      </c>
      <c r="G29" s="65">
        <v>6</v>
      </c>
      <c r="H29" s="65">
        <v>0</v>
      </c>
      <c r="I29" s="65">
        <v>0</v>
      </c>
      <c r="J29" s="63" t="s">
        <v>9</v>
      </c>
      <c r="K29" s="63" t="s">
        <v>308</v>
      </c>
    </row>
    <row r="30" spans="1:11" s="52" customFormat="1" x14ac:dyDescent="0.35">
      <c r="A30" s="63" t="s">
        <v>163</v>
      </c>
      <c r="B30" s="63" t="s">
        <v>400</v>
      </c>
      <c r="C30" s="64">
        <v>43282</v>
      </c>
      <c r="D30" s="64">
        <v>45473</v>
      </c>
      <c r="E30" s="63" t="s">
        <v>161</v>
      </c>
      <c r="F30" s="65">
        <v>0</v>
      </c>
      <c r="G30" s="65">
        <v>6</v>
      </c>
      <c r="H30" s="65">
        <v>0</v>
      </c>
      <c r="I30" s="65">
        <v>0</v>
      </c>
      <c r="J30" s="63" t="s">
        <v>164</v>
      </c>
      <c r="K30" s="63" t="s">
        <v>309</v>
      </c>
    </row>
    <row r="31" spans="1:11" s="52" customFormat="1" x14ac:dyDescent="0.35">
      <c r="A31" s="63" t="s">
        <v>48</v>
      </c>
      <c r="B31" s="63" t="s">
        <v>401</v>
      </c>
      <c r="C31" s="64">
        <v>27576</v>
      </c>
      <c r="D31" s="64">
        <v>45838</v>
      </c>
      <c r="E31" s="63" t="s">
        <v>267</v>
      </c>
      <c r="F31" s="65">
        <v>0</v>
      </c>
      <c r="G31" s="65">
        <v>24</v>
      </c>
      <c r="H31" s="65">
        <v>0</v>
      </c>
      <c r="I31" s="65">
        <v>0</v>
      </c>
      <c r="J31" s="63" t="s">
        <v>37</v>
      </c>
      <c r="K31" s="63" t="s">
        <v>308</v>
      </c>
    </row>
    <row r="32" spans="1:11" s="52" customFormat="1" x14ac:dyDescent="0.35">
      <c r="A32" s="63" t="s">
        <v>56</v>
      </c>
      <c r="B32" s="63" t="s">
        <v>411</v>
      </c>
      <c r="C32" s="64">
        <v>30133</v>
      </c>
      <c r="D32" s="64">
        <v>45473</v>
      </c>
      <c r="E32" s="63" t="s">
        <v>466</v>
      </c>
      <c r="F32" s="65">
        <v>0</v>
      </c>
      <c r="G32" s="65">
        <v>0</v>
      </c>
      <c r="H32" s="65">
        <v>4</v>
      </c>
      <c r="I32" s="65">
        <v>0</v>
      </c>
      <c r="J32" s="63" t="s">
        <v>19</v>
      </c>
      <c r="K32" s="63" t="s">
        <v>309</v>
      </c>
    </row>
    <row r="33" spans="1:11" s="52" customFormat="1" x14ac:dyDescent="0.35">
      <c r="A33" s="63" t="s">
        <v>322</v>
      </c>
      <c r="B33" s="63" t="s">
        <v>456</v>
      </c>
      <c r="C33" s="64">
        <v>44180</v>
      </c>
      <c r="D33" s="64">
        <v>45991</v>
      </c>
      <c r="E33" s="63" t="s">
        <v>321</v>
      </c>
      <c r="F33" s="65">
        <v>0</v>
      </c>
      <c r="G33" s="65">
        <v>0</v>
      </c>
      <c r="H33" s="65">
        <v>0</v>
      </c>
      <c r="I33" s="65">
        <v>0</v>
      </c>
      <c r="J33" s="63" t="s">
        <v>19</v>
      </c>
      <c r="K33" s="63" t="s">
        <v>309</v>
      </c>
    </row>
    <row r="34" spans="1:11" s="52" customFormat="1" x14ac:dyDescent="0.35">
      <c r="A34" s="63" t="s">
        <v>121</v>
      </c>
      <c r="B34" s="63" t="s">
        <v>383</v>
      </c>
      <c r="C34" s="64">
        <v>31608</v>
      </c>
      <c r="D34" s="64">
        <v>46568</v>
      </c>
      <c r="E34" s="63" t="s">
        <v>405</v>
      </c>
      <c r="F34" s="65">
        <v>0</v>
      </c>
      <c r="G34" s="65">
        <v>0</v>
      </c>
      <c r="H34" s="65">
        <v>4</v>
      </c>
      <c r="I34" s="65">
        <v>0</v>
      </c>
      <c r="J34" s="63" t="s">
        <v>33</v>
      </c>
      <c r="K34" s="63" t="s">
        <v>308</v>
      </c>
    </row>
    <row r="35" spans="1:11" s="52" customFormat="1" x14ac:dyDescent="0.35">
      <c r="A35" s="63" t="s">
        <v>54</v>
      </c>
      <c r="B35" s="77" t="s">
        <v>402</v>
      </c>
      <c r="C35" s="64">
        <v>32690</v>
      </c>
      <c r="D35" s="64">
        <v>46203</v>
      </c>
      <c r="E35" s="63" t="s">
        <v>55</v>
      </c>
      <c r="F35" s="65">
        <v>0</v>
      </c>
      <c r="G35" s="65">
        <v>12</v>
      </c>
      <c r="H35" s="65">
        <v>0</v>
      </c>
      <c r="I35" s="65">
        <v>0</v>
      </c>
      <c r="J35" s="63" t="s">
        <v>13</v>
      </c>
      <c r="K35" s="63" t="s">
        <v>309</v>
      </c>
    </row>
    <row r="36" spans="1:11" s="52" customFormat="1" x14ac:dyDescent="0.35">
      <c r="A36" s="75" t="s">
        <v>253</v>
      </c>
      <c r="B36" s="91" t="s">
        <v>403</v>
      </c>
      <c r="C36" s="92">
        <v>43952</v>
      </c>
      <c r="D36" s="92">
        <v>45777</v>
      </c>
      <c r="E36" s="75" t="s">
        <v>404</v>
      </c>
      <c r="F36" s="93">
        <v>0</v>
      </c>
      <c r="G36" s="93">
        <v>4</v>
      </c>
      <c r="H36" s="93">
        <v>4</v>
      </c>
      <c r="I36" s="93">
        <v>0</v>
      </c>
      <c r="J36" s="75" t="s">
        <v>95</v>
      </c>
      <c r="K36" s="75" t="s">
        <v>309</v>
      </c>
    </row>
    <row r="37" spans="1:11" x14ac:dyDescent="0.35">
      <c r="A37" s="63" t="s">
        <v>192</v>
      </c>
      <c r="B37" s="77" t="s">
        <v>482</v>
      </c>
      <c r="C37" s="64">
        <v>43586</v>
      </c>
      <c r="D37" s="64">
        <v>45412</v>
      </c>
      <c r="E37" s="63" t="s">
        <v>188</v>
      </c>
      <c r="F37" s="65">
        <v>0</v>
      </c>
      <c r="G37" s="65">
        <v>2</v>
      </c>
      <c r="H37" s="65">
        <v>2</v>
      </c>
      <c r="I37" s="65">
        <v>0</v>
      </c>
      <c r="J37" s="63" t="s">
        <v>78</v>
      </c>
      <c r="K37" s="63" t="s">
        <v>308</v>
      </c>
    </row>
    <row r="38" spans="1:11" s="52" customFormat="1" x14ac:dyDescent="0.35">
      <c r="A38" s="63" t="s">
        <v>76</v>
      </c>
      <c r="B38" s="63" t="s">
        <v>476</v>
      </c>
      <c r="C38" s="64">
        <v>42461</v>
      </c>
      <c r="D38" s="64">
        <v>46477</v>
      </c>
      <c r="E38" s="63" t="s">
        <v>419</v>
      </c>
      <c r="F38" s="65">
        <v>0</v>
      </c>
      <c r="G38" s="65">
        <v>0</v>
      </c>
      <c r="H38" s="65">
        <v>0</v>
      </c>
      <c r="I38" s="65">
        <v>4</v>
      </c>
      <c r="J38" s="63" t="s">
        <v>33</v>
      </c>
      <c r="K38" s="63" t="s">
        <v>308</v>
      </c>
    </row>
    <row r="39" spans="1:11" s="52" customFormat="1" ht="14.25" customHeight="1" x14ac:dyDescent="0.35">
      <c r="A39" s="63" t="s">
        <v>347</v>
      </c>
      <c r="B39" s="63" t="s">
        <v>441</v>
      </c>
      <c r="C39" s="64">
        <v>33086</v>
      </c>
      <c r="D39" s="64">
        <v>46265</v>
      </c>
      <c r="E39" s="63" t="s">
        <v>407</v>
      </c>
      <c r="F39" s="65">
        <v>0</v>
      </c>
      <c r="G39" s="65">
        <v>0</v>
      </c>
      <c r="H39" s="65">
        <v>6</v>
      </c>
      <c r="I39" s="65">
        <v>0</v>
      </c>
      <c r="J39" s="63" t="s">
        <v>9</v>
      </c>
      <c r="K39" s="63" t="s">
        <v>308</v>
      </c>
    </row>
    <row r="40" spans="1:11" s="52" customFormat="1" ht="14.25" customHeight="1" x14ac:dyDescent="0.35">
      <c r="A40" s="77" t="s">
        <v>468</v>
      </c>
      <c r="B40" s="96" t="s">
        <v>469</v>
      </c>
      <c r="C40" s="64">
        <v>45078</v>
      </c>
      <c r="D40" s="64">
        <v>46904</v>
      </c>
      <c r="E40" s="63" t="s">
        <v>119</v>
      </c>
      <c r="F40" s="65">
        <v>0</v>
      </c>
      <c r="G40" s="65">
        <v>0</v>
      </c>
      <c r="H40" s="65">
        <v>6</v>
      </c>
      <c r="I40" s="65">
        <v>0</v>
      </c>
      <c r="J40" s="63" t="s">
        <v>9</v>
      </c>
      <c r="K40" s="63" t="s">
        <v>308</v>
      </c>
    </row>
    <row r="41" spans="1:11" s="52" customFormat="1" x14ac:dyDescent="0.35">
      <c r="A41" s="63" t="s">
        <v>103</v>
      </c>
      <c r="B41" s="63" t="s">
        <v>385</v>
      </c>
      <c r="C41" s="64">
        <v>39268</v>
      </c>
      <c r="D41" s="64">
        <v>46568</v>
      </c>
      <c r="E41" s="63" t="s">
        <v>427</v>
      </c>
      <c r="F41" s="65">
        <v>0</v>
      </c>
      <c r="G41" s="65">
        <v>4</v>
      </c>
      <c r="H41" s="65">
        <v>4</v>
      </c>
      <c r="I41" s="65">
        <v>0</v>
      </c>
      <c r="J41" s="63" t="s">
        <v>78</v>
      </c>
      <c r="K41" s="63" t="s">
        <v>308</v>
      </c>
    </row>
    <row r="42" spans="1:11" s="52" customFormat="1" x14ac:dyDescent="0.35">
      <c r="A42" s="63" t="s">
        <v>436</v>
      </c>
      <c r="B42" s="63" t="s">
        <v>437</v>
      </c>
      <c r="C42" s="64">
        <v>44805</v>
      </c>
      <c r="D42" s="64">
        <v>46568</v>
      </c>
      <c r="E42" s="63" t="s">
        <v>438</v>
      </c>
      <c r="F42" s="65"/>
      <c r="G42" s="65"/>
      <c r="H42" s="65"/>
      <c r="I42" s="65"/>
      <c r="J42" s="63" t="s">
        <v>95</v>
      </c>
      <c r="K42" s="63" t="s">
        <v>308</v>
      </c>
    </row>
    <row r="43" spans="1:11" s="52" customFormat="1" x14ac:dyDescent="0.35">
      <c r="A43" s="63" t="s">
        <v>86</v>
      </c>
      <c r="B43" s="63" t="s">
        <v>447</v>
      </c>
      <c r="C43" s="64">
        <v>39995</v>
      </c>
      <c r="D43" s="64">
        <v>45473</v>
      </c>
      <c r="E43" s="63" t="s">
        <v>87</v>
      </c>
      <c r="F43" s="66">
        <v>0</v>
      </c>
      <c r="G43" s="65">
        <v>6</v>
      </c>
      <c r="H43" s="65">
        <v>0</v>
      </c>
      <c r="I43" s="65">
        <v>0</v>
      </c>
      <c r="J43" s="63" t="s">
        <v>40</v>
      </c>
      <c r="K43" s="63" t="s">
        <v>309</v>
      </c>
    </row>
    <row r="44" spans="1:11" s="52" customFormat="1" x14ac:dyDescent="0.35">
      <c r="A44" s="63" t="s">
        <v>380</v>
      </c>
      <c r="B44" s="63" t="s">
        <v>381</v>
      </c>
      <c r="C44" s="64">
        <v>44743</v>
      </c>
      <c r="D44" s="64">
        <v>46568</v>
      </c>
      <c r="E44" s="63" t="s">
        <v>45</v>
      </c>
      <c r="F44" s="65">
        <v>0</v>
      </c>
      <c r="G44" s="65">
        <v>10</v>
      </c>
      <c r="H44" s="65">
        <v>0</v>
      </c>
      <c r="I44" s="65">
        <v>0</v>
      </c>
      <c r="J44" s="63" t="s">
        <v>40</v>
      </c>
      <c r="K44" s="63" t="s">
        <v>309</v>
      </c>
    </row>
    <row r="45" spans="1:11" s="52" customFormat="1" x14ac:dyDescent="0.35">
      <c r="A45" s="63" t="s">
        <v>88</v>
      </c>
      <c r="B45" s="96" t="s">
        <v>470</v>
      </c>
      <c r="C45" s="64">
        <v>29037</v>
      </c>
      <c r="D45" s="64">
        <v>46873</v>
      </c>
      <c r="E45" s="63" t="s">
        <v>90</v>
      </c>
      <c r="F45" s="66">
        <v>0</v>
      </c>
      <c r="G45" s="65">
        <v>0</v>
      </c>
      <c r="H45" s="65">
        <v>3</v>
      </c>
      <c r="I45" s="65">
        <v>0</v>
      </c>
      <c r="J45" s="63" t="s">
        <v>89</v>
      </c>
      <c r="K45" s="63" t="s">
        <v>308</v>
      </c>
    </row>
    <row r="46" spans="1:11" s="52" customFormat="1" x14ac:dyDescent="0.35">
      <c r="A46" s="75" t="s">
        <v>141</v>
      </c>
      <c r="B46" s="94" t="s">
        <v>448</v>
      </c>
      <c r="C46" s="92">
        <v>38504</v>
      </c>
      <c r="D46" s="92">
        <v>45808</v>
      </c>
      <c r="E46" s="75" t="s">
        <v>434</v>
      </c>
      <c r="F46" s="93">
        <v>0</v>
      </c>
      <c r="G46" s="93">
        <v>0</v>
      </c>
      <c r="H46" s="93">
        <v>0</v>
      </c>
      <c r="I46" s="93">
        <v>18</v>
      </c>
      <c r="J46" s="75" t="s">
        <v>33</v>
      </c>
      <c r="K46" s="75" t="s">
        <v>308</v>
      </c>
    </row>
    <row r="47" spans="1:11" x14ac:dyDescent="0.35">
      <c r="A47" s="63" t="s">
        <v>430</v>
      </c>
      <c r="B47" s="63" t="s">
        <v>431</v>
      </c>
      <c r="C47" s="64">
        <v>44785</v>
      </c>
      <c r="D47" s="64">
        <v>46599</v>
      </c>
      <c r="E47" s="63" t="s">
        <v>428</v>
      </c>
      <c r="F47" s="65">
        <v>0</v>
      </c>
      <c r="G47" s="65">
        <v>0</v>
      </c>
      <c r="H47" s="65">
        <v>0</v>
      </c>
      <c r="I47" s="65">
        <v>0</v>
      </c>
      <c r="J47" s="63" t="s">
        <v>429</v>
      </c>
      <c r="K47" s="63" t="s">
        <v>308</v>
      </c>
    </row>
    <row r="48" spans="1:11" s="52" customFormat="1" x14ac:dyDescent="0.35">
      <c r="A48" s="75" t="s">
        <v>72</v>
      </c>
      <c r="B48" s="75" t="s">
        <v>384</v>
      </c>
      <c r="C48" s="92">
        <v>41091</v>
      </c>
      <c r="D48" s="92">
        <v>46568</v>
      </c>
      <c r="E48" s="75" t="s">
        <v>460</v>
      </c>
      <c r="F48" s="93">
        <v>0</v>
      </c>
      <c r="G48" s="93">
        <v>8</v>
      </c>
      <c r="H48" s="93">
        <v>4</v>
      </c>
      <c r="I48" s="93">
        <v>4</v>
      </c>
      <c r="J48" s="75" t="s">
        <v>9</v>
      </c>
      <c r="K48" s="75" t="s">
        <v>308</v>
      </c>
    </row>
    <row r="49" spans="1:11" x14ac:dyDescent="0.35">
      <c r="A49" s="63" t="s">
        <v>323</v>
      </c>
      <c r="B49" s="63" t="s">
        <v>449</v>
      </c>
      <c r="C49" s="64">
        <v>27942</v>
      </c>
      <c r="D49" s="64">
        <v>46203</v>
      </c>
      <c r="E49" s="63" t="s">
        <v>268</v>
      </c>
      <c r="F49" s="65">
        <v>0</v>
      </c>
      <c r="G49" s="65">
        <v>0</v>
      </c>
      <c r="H49" s="65">
        <v>5</v>
      </c>
      <c r="I49" s="65">
        <v>0</v>
      </c>
      <c r="J49" s="63" t="s">
        <v>26</v>
      </c>
      <c r="K49" s="63" t="s">
        <v>308</v>
      </c>
    </row>
    <row r="50" spans="1:11" s="52" customFormat="1" x14ac:dyDescent="0.35">
      <c r="A50" s="63" t="s">
        <v>136</v>
      </c>
      <c r="B50" s="63" t="s">
        <v>332</v>
      </c>
      <c r="C50" s="64">
        <v>42917</v>
      </c>
      <c r="D50" s="64">
        <v>45107</v>
      </c>
      <c r="E50" s="63" t="s">
        <v>409</v>
      </c>
      <c r="F50" s="65">
        <v>0</v>
      </c>
      <c r="G50" s="65">
        <v>0</v>
      </c>
      <c r="H50" s="65">
        <v>2</v>
      </c>
      <c r="I50" s="65">
        <v>0</v>
      </c>
      <c r="J50" s="63" t="s">
        <v>135</v>
      </c>
      <c r="K50" s="63" t="s">
        <v>308</v>
      </c>
    </row>
    <row r="51" spans="1:11" s="52" customFormat="1" x14ac:dyDescent="0.35">
      <c r="A51" s="63" t="s">
        <v>243</v>
      </c>
      <c r="B51" s="63" t="s">
        <v>475</v>
      </c>
      <c r="C51" s="64">
        <v>43959</v>
      </c>
      <c r="D51" s="64">
        <v>45716</v>
      </c>
      <c r="E51" s="63" t="s">
        <v>43</v>
      </c>
      <c r="F51" s="65">
        <v>0</v>
      </c>
      <c r="G51" s="65">
        <v>0</v>
      </c>
      <c r="H51" s="65">
        <v>0</v>
      </c>
      <c r="I51" s="65">
        <v>0</v>
      </c>
      <c r="J51" s="63" t="s">
        <v>42</v>
      </c>
      <c r="K51" s="63" t="s">
        <v>309</v>
      </c>
    </row>
    <row r="52" spans="1:11" s="52" customFormat="1" x14ac:dyDescent="0.35">
      <c r="A52" s="63" t="s">
        <v>52</v>
      </c>
      <c r="B52" s="63" t="s">
        <v>410</v>
      </c>
      <c r="C52" s="64">
        <v>31766</v>
      </c>
      <c r="D52" s="64">
        <v>45443</v>
      </c>
      <c r="E52" s="63" t="s">
        <v>53</v>
      </c>
      <c r="F52" s="65">
        <v>0</v>
      </c>
      <c r="G52" s="65">
        <v>4</v>
      </c>
      <c r="H52" s="65">
        <v>0</v>
      </c>
      <c r="I52" s="65">
        <v>0</v>
      </c>
      <c r="J52" s="63" t="s">
        <v>9</v>
      </c>
      <c r="K52" s="63" t="s">
        <v>308</v>
      </c>
    </row>
    <row r="53" spans="1:11" s="53" customFormat="1" x14ac:dyDescent="0.35">
      <c r="A53" s="63" t="s">
        <v>83</v>
      </c>
      <c r="B53" s="63" t="s">
        <v>450</v>
      </c>
      <c r="C53" s="64">
        <v>29037</v>
      </c>
      <c r="D53" s="64">
        <v>45107</v>
      </c>
      <c r="E53" s="63" t="s">
        <v>29</v>
      </c>
      <c r="F53" s="65">
        <v>0</v>
      </c>
      <c r="G53" s="65">
        <v>0</v>
      </c>
      <c r="H53" s="65">
        <v>10</v>
      </c>
      <c r="I53" s="65">
        <v>0</v>
      </c>
      <c r="J53" s="63" t="s">
        <v>9</v>
      </c>
      <c r="K53" s="63" t="s">
        <v>308</v>
      </c>
    </row>
    <row r="54" spans="1:11" s="52" customFormat="1" ht="15.75" customHeight="1" x14ac:dyDescent="0.35">
      <c r="A54" s="63" t="s">
        <v>142</v>
      </c>
      <c r="B54" s="63" t="s">
        <v>357</v>
      </c>
      <c r="C54" s="64">
        <v>30864</v>
      </c>
      <c r="D54" s="64">
        <v>45169</v>
      </c>
      <c r="E54" s="63" t="s">
        <v>143</v>
      </c>
      <c r="F54" s="65">
        <v>0</v>
      </c>
      <c r="G54" s="65">
        <v>0</v>
      </c>
      <c r="H54" s="65">
        <v>4</v>
      </c>
      <c r="I54" s="65">
        <v>0</v>
      </c>
      <c r="J54" s="63" t="s">
        <v>144</v>
      </c>
      <c r="K54" s="63" t="s">
        <v>308</v>
      </c>
    </row>
    <row r="55" spans="1:11" s="52" customFormat="1" x14ac:dyDescent="0.35">
      <c r="A55" s="63" t="s">
        <v>117</v>
      </c>
      <c r="B55" s="63" t="s">
        <v>394</v>
      </c>
      <c r="C55" s="64">
        <v>41761</v>
      </c>
      <c r="D55" s="64">
        <v>45412</v>
      </c>
      <c r="E55" s="96" t="s">
        <v>471</v>
      </c>
      <c r="F55" s="65">
        <v>0</v>
      </c>
      <c r="G55" s="65">
        <v>0</v>
      </c>
      <c r="H55" s="65">
        <v>3</v>
      </c>
      <c r="I55" s="65">
        <v>0</v>
      </c>
      <c r="J55" s="63" t="s">
        <v>12</v>
      </c>
      <c r="K55" s="63" t="s">
        <v>308</v>
      </c>
    </row>
    <row r="56" spans="1:11" s="52" customFormat="1" x14ac:dyDescent="0.35">
      <c r="A56" s="63" t="s">
        <v>39</v>
      </c>
      <c r="B56" s="89" t="s">
        <v>412</v>
      </c>
      <c r="C56" s="64">
        <v>37073</v>
      </c>
      <c r="D56" s="64">
        <v>46203</v>
      </c>
      <c r="E56" s="63" t="s">
        <v>41</v>
      </c>
      <c r="F56" s="65">
        <v>0</v>
      </c>
      <c r="G56" s="65">
        <v>8</v>
      </c>
      <c r="H56" s="65">
        <v>0</v>
      </c>
      <c r="I56" s="65">
        <v>0</v>
      </c>
      <c r="J56" s="63" t="s">
        <v>40</v>
      </c>
      <c r="K56" s="63" t="s">
        <v>309</v>
      </c>
    </row>
    <row r="57" spans="1:11" s="52" customFormat="1" x14ac:dyDescent="0.35">
      <c r="A57" s="63" t="s">
        <v>66</v>
      </c>
      <c r="B57" s="63" t="s">
        <v>451</v>
      </c>
      <c r="C57" s="64">
        <v>41456</v>
      </c>
      <c r="D57" s="64">
        <v>45107</v>
      </c>
      <c r="E57" s="63" t="s">
        <v>67</v>
      </c>
      <c r="F57" s="65">
        <v>0</v>
      </c>
      <c r="G57" s="65">
        <v>0</v>
      </c>
      <c r="H57" s="65">
        <v>4</v>
      </c>
      <c r="I57" s="65">
        <v>0</v>
      </c>
      <c r="J57" s="63" t="s">
        <v>33</v>
      </c>
      <c r="K57" s="63" t="s">
        <v>308</v>
      </c>
    </row>
    <row r="58" spans="1:11" s="52" customFormat="1" x14ac:dyDescent="0.35">
      <c r="A58" s="63" t="s">
        <v>459</v>
      </c>
      <c r="B58" s="63" t="s">
        <v>421</v>
      </c>
      <c r="C58" s="64">
        <v>37834</v>
      </c>
      <c r="D58" s="64">
        <v>46203</v>
      </c>
      <c r="E58" s="63" t="s">
        <v>75</v>
      </c>
      <c r="F58" s="65">
        <v>0</v>
      </c>
      <c r="G58" s="65">
        <v>0</v>
      </c>
      <c r="H58" s="65">
        <v>15</v>
      </c>
      <c r="I58" s="65">
        <v>0</v>
      </c>
      <c r="J58" s="63" t="s">
        <v>37</v>
      </c>
      <c r="K58" s="63" t="s">
        <v>308</v>
      </c>
    </row>
    <row r="59" spans="1:11" s="52" customFormat="1" x14ac:dyDescent="0.35">
      <c r="A59" s="63" t="s">
        <v>424</v>
      </c>
      <c r="B59" s="63" t="s">
        <v>420</v>
      </c>
      <c r="C59" s="64">
        <v>44743</v>
      </c>
      <c r="D59" s="64">
        <v>45838</v>
      </c>
      <c r="E59" s="63" t="s">
        <v>349</v>
      </c>
      <c r="F59" s="65">
        <v>0</v>
      </c>
      <c r="G59" s="65">
        <v>0</v>
      </c>
      <c r="H59" s="65">
        <v>0</v>
      </c>
      <c r="I59" s="65">
        <v>0</v>
      </c>
      <c r="J59" s="63" t="s">
        <v>37</v>
      </c>
      <c r="K59" s="63" t="s">
        <v>308</v>
      </c>
    </row>
    <row r="60" spans="1:11" s="52" customFormat="1" ht="18" customHeight="1" x14ac:dyDescent="0.35">
      <c r="A60" s="63" t="s">
        <v>290</v>
      </c>
      <c r="B60" s="74" t="s">
        <v>452</v>
      </c>
      <c r="C60" s="64">
        <v>44044</v>
      </c>
      <c r="D60" s="64">
        <v>45869</v>
      </c>
      <c r="E60" s="63" t="s">
        <v>349</v>
      </c>
      <c r="F60" s="65">
        <v>0</v>
      </c>
      <c r="G60" s="65"/>
      <c r="H60" s="65"/>
      <c r="I60" s="65"/>
      <c r="J60" s="63" t="s">
        <v>37</v>
      </c>
      <c r="K60" s="63" t="s">
        <v>308</v>
      </c>
    </row>
    <row r="61" spans="1:11" s="52" customFormat="1" x14ac:dyDescent="0.35">
      <c r="A61" s="63" t="s">
        <v>298</v>
      </c>
      <c r="B61" s="63" t="s">
        <v>453</v>
      </c>
      <c r="C61" s="64">
        <v>44053</v>
      </c>
      <c r="D61" s="64">
        <v>45869</v>
      </c>
      <c r="E61" s="63" t="s">
        <v>349</v>
      </c>
      <c r="F61" s="65">
        <v>0</v>
      </c>
      <c r="G61" s="65"/>
      <c r="H61" s="65"/>
      <c r="I61" s="65"/>
      <c r="J61" s="63" t="s">
        <v>37</v>
      </c>
      <c r="K61" s="63" t="s">
        <v>308</v>
      </c>
    </row>
    <row r="62" spans="1:11" s="52" customFormat="1" x14ac:dyDescent="0.35">
      <c r="A62" s="63" t="s">
        <v>177</v>
      </c>
      <c r="B62" s="63" t="s">
        <v>461</v>
      </c>
      <c r="C62" s="64">
        <v>43504</v>
      </c>
      <c r="D62" s="64">
        <v>45322</v>
      </c>
      <c r="E62" s="63" t="s">
        <v>349</v>
      </c>
      <c r="F62" s="65">
        <v>0</v>
      </c>
      <c r="G62" s="65"/>
      <c r="H62" s="65"/>
      <c r="I62" s="65"/>
      <c r="J62" s="63" t="s">
        <v>37</v>
      </c>
      <c r="K62" s="63" t="s">
        <v>308</v>
      </c>
    </row>
    <row r="63" spans="1:11" ht="14.25" customHeight="1" x14ac:dyDescent="0.35">
      <c r="A63" s="75" t="s">
        <v>346</v>
      </c>
      <c r="B63" s="91" t="s">
        <v>413</v>
      </c>
      <c r="C63" s="92">
        <v>42491</v>
      </c>
      <c r="D63" s="92">
        <v>46142</v>
      </c>
      <c r="E63" s="75" t="s">
        <v>414</v>
      </c>
      <c r="F63" s="93">
        <v>0</v>
      </c>
      <c r="G63" s="93">
        <v>0</v>
      </c>
      <c r="H63" s="93">
        <v>2</v>
      </c>
      <c r="I63" s="93">
        <v>0</v>
      </c>
      <c r="J63" s="75" t="s">
        <v>26</v>
      </c>
      <c r="K63" s="75" t="s">
        <v>308</v>
      </c>
    </row>
    <row r="64" spans="1:11" s="52" customFormat="1" x14ac:dyDescent="0.35">
      <c r="A64" s="63" t="s">
        <v>32</v>
      </c>
      <c r="B64" s="63" t="s">
        <v>416</v>
      </c>
      <c r="C64" s="64">
        <v>34578</v>
      </c>
      <c r="D64" s="64">
        <v>45473</v>
      </c>
      <c r="E64" s="77" t="s">
        <v>415</v>
      </c>
      <c r="F64" s="65">
        <v>0</v>
      </c>
      <c r="G64" s="65">
        <v>2</v>
      </c>
      <c r="H64" s="65">
        <v>5</v>
      </c>
      <c r="I64" s="65">
        <v>2</v>
      </c>
      <c r="J64" s="63" t="s">
        <v>33</v>
      </c>
      <c r="K64" s="63" t="s">
        <v>308</v>
      </c>
    </row>
    <row r="65" spans="1:11" s="52" customFormat="1" x14ac:dyDescent="0.35">
      <c r="A65" s="63" t="s">
        <v>345</v>
      </c>
      <c r="B65" s="63" t="s">
        <v>454</v>
      </c>
      <c r="C65" s="64">
        <v>34967</v>
      </c>
      <c r="D65" s="64">
        <v>46568</v>
      </c>
      <c r="E65" s="63" t="s">
        <v>133</v>
      </c>
      <c r="F65" s="65">
        <v>0</v>
      </c>
      <c r="G65" s="65">
        <v>3</v>
      </c>
      <c r="H65" s="65">
        <v>3</v>
      </c>
      <c r="I65" s="65">
        <v>0</v>
      </c>
      <c r="J65" s="63" t="s">
        <v>65</v>
      </c>
      <c r="K65" s="63" t="s">
        <v>308</v>
      </c>
    </row>
    <row r="66" spans="1:11" s="52" customFormat="1" x14ac:dyDescent="0.35">
      <c r="A66" s="63" t="s">
        <v>30</v>
      </c>
      <c r="B66" s="63" t="s">
        <v>472</v>
      </c>
      <c r="C66" s="64">
        <v>28748</v>
      </c>
      <c r="D66" s="64">
        <v>46538</v>
      </c>
      <c r="E66" s="63" t="s">
        <v>335</v>
      </c>
      <c r="F66" s="65">
        <v>0</v>
      </c>
      <c r="G66" s="65">
        <v>0</v>
      </c>
      <c r="H66" s="65">
        <v>3</v>
      </c>
      <c r="I66" s="65">
        <v>0</v>
      </c>
      <c r="J66" s="63" t="s">
        <v>9</v>
      </c>
      <c r="K66" s="63" t="s">
        <v>308</v>
      </c>
    </row>
    <row r="67" spans="1:11" s="52" customFormat="1" x14ac:dyDescent="0.35">
      <c r="A67" s="63" t="s">
        <v>60</v>
      </c>
      <c r="B67" s="63" t="s">
        <v>455</v>
      </c>
      <c r="C67" s="64">
        <v>42095</v>
      </c>
      <c r="D67" s="64">
        <v>46234</v>
      </c>
      <c r="E67" s="63" t="s">
        <v>62</v>
      </c>
      <c r="F67" s="65">
        <v>0</v>
      </c>
      <c r="G67" s="65">
        <v>0</v>
      </c>
      <c r="H67" s="65">
        <v>3</v>
      </c>
      <c r="I67" s="65">
        <v>0</v>
      </c>
      <c r="J67" s="63" t="s">
        <v>61</v>
      </c>
      <c r="K67" s="63" t="s">
        <v>308</v>
      </c>
    </row>
    <row r="68" spans="1:11" s="52" customFormat="1" x14ac:dyDescent="0.35">
      <c r="A68" s="63" t="s">
        <v>324</v>
      </c>
      <c r="B68" s="63" t="s">
        <v>473</v>
      </c>
      <c r="C68" s="64">
        <v>34029</v>
      </c>
      <c r="D68" s="64">
        <v>46112</v>
      </c>
      <c r="E68" s="63" t="s">
        <v>337</v>
      </c>
      <c r="F68" s="65">
        <v>0</v>
      </c>
      <c r="G68" s="65">
        <v>4</v>
      </c>
      <c r="H68" s="65">
        <v>6</v>
      </c>
      <c r="I68" s="65">
        <v>0</v>
      </c>
      <c r="J68" s="63" t="s">
        <v>13</v>
      </c>
      <c r="K68" s="63" t="s">
        <v>309</v>
      </c>
    </row>
    <row r="69" spans="1:11" s="52" customFormat="1" x14ac:dyDescent="0.35">
      <c r="A69" s="63" t="s">
        <v>105</v>
      </c>
      <c r="B69" s="63" t="s">
        <v>417</v>
      </c>
      <c r="C69" s="64">
        <v>42461</v>
      </c>
      <c r="D69" s="64">
        <v>46112</v>
      </c>
      <c r="E69" s="63" t="s">
        <v>107</v>
      </c>
      <c r="F69" s="65">
        <v>0</v>
      </c>
      <c r="G69" s="65">
        <v>0</v>
      </c>
      <c r="H69" s="65">
        <v>2</v>
      </c>
      <c r="I69" s="65">
        <v>0</v>
      </c>
      <c r="J69" s="63" t="s">
        <v>106</v>
      </c>
      <c r="K69" s="63" t="s">
        <v>308</v>
      </c>
    </row>
    <row r="70" spans="1:11" x14ac:dyDescent="0.35">
      <c r="A70" s="60"/>
      <c r="B70" s="60"/>
      <c r="C70" s="61"/>
      <c r="D70" s="61"/>
      <c r="E70" s="60"/>
      <c r="F70" s="60">
        <f>SUBTOTAL(109,F2:F69)</f>
        <v>102</v>
      </c>
      <c r="G70" s="60">
        <f>SUBTOTAL(109,G2:G69)</f>
        <v>187</v>
      </c>
      <c r="H70" s="60">
        <f>SUBTOTAL(109,H2:H69)</f>
        <v>144</v>
      </c>
      <c r="I70" s="60">
        <f>SUBTOTAL(109,I2:I69)</f>
        <v>44</v>
      </c>
      <c r="J70" s="60"/>
      <c r="K70" s="60"/>
    </row>
    <row r="80" spans="1:11" x14ac:dyDescent="0.35">
      <c r="C80" s="90"/>
    </row>
  </sheetData>
  <hyperlinks>
    <hyperlink ref="B47" r:id="rId1" display="https://pulse.ucsd.edu/departments/research-service-core/training-grants/overview/_layouts/15/listform.aspx?PageType=4&amp;ListId=%7BA7B7CAC0%2D7BE7%2D4559%2D8D7C%2D07F94C9463B1%7D&amp;ID=79&amp;ContentTypeID=0x0100721C568180C96D45AB2144ECA03539F9" xr:uid="{00000000-0004-0000-0500-000000000000}"/>
  </hyperlinks>
  <pageMargins left="0.7" right="0.7" top="0.75" bottom="0.75" header="0.3" footer="0.3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6"/>
  <sheetViews>
    <sheetView workbookViewId="0">
      <selection activeCell="G25" sqref="G25"/>
    </sheetView>
  </sheetViews>
  <sheetFormatPr defaultRowHeight="14.5" x14ac:dyDescent="0.35"/>
  <cols>
    <col min="1" max="1" width="15.54296875" customWidth="1"/>
    <col min="2" max="2" width="10.453125" customWidth="1"/>
    <col min="3" max="3" width="7.1796875" customWidth="1"/>
    <col min="4" max="4" width="8" customWidth="1"/>
    <col min="5" max="5" width="10.7265625" customWidth="1"/>
  </cols>
  <sheetData>
    <row r="3" spans="1:5" x14ac:dyDescent="0.35">
      <c r="A3" s="57" t="s">
        <v>314</v>
      </c>
      <c r="B3" t="s">
        <v>439</v>
      </c>
      <c r="C3" t="s">
        <v>317</v>
      </c>
      <c r="D3" t="s">
        <v>316</v>
      </c>
      <c r="E3" t="s">
        <v>318</v>
      </c>
    </row>
    <row r="4" spans="1:5" x14ac:dyDescent="0.35">
      <c r="A4" s="58" t="s">
        <v>309</v>
      </c>
      <c r="B4" s="59">
        <v>0</v>
      </c>
      <c r="C4" s="59">
        <v>79</v>
      </c>
      <c r="D4" s="59">
        <v>14</v>
      </c>
      <c r="E4" s="59">
        <v>0</v>
      </c>
    </row>
    <row r="5" spans="1:5" x14ac:dyDescent="0.35">
      <c r="A5" s="58" t="s">
        <v>308</v>
      </c>
      <c r="B5" s="59">
        <v>102</v>
      </c>
      <c r="C5" s="59">
        <v>108</v>
      </c>
      <c r="D5" s="59">
        <v>132</v>
      </c>
      <c r="E5" s="59">
        <v>44</v>
      </c>
    </row>
    <row r="6" spans="1:5" x14ac:dyDescent="0.35">
      <c r="A6" s="58" t="s">
        <v>315</v>
      </c>
      <c r="B6" s="59">
        <v>102</v>
      </c>
      <c r="C6" s="59">
        <v>187</v>
      </c>
      <c r="D6" s="59">
        <v>146</v>
      </c>
      <c r="E6" s="59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DB49F6C7911046ACBD1C961CAC79C0" ma:contentTypeVersion="2" ma:contentTypeDescription="Create a new document." ma:contentTypeScope="" ma:versionID="b4025f16d407cd0d3f829c7c24600134">
  <xsd:schema xmlns:xsd="http://www.w3.org/2001/XMLSchema" xmlns:xs="http://www.w3.org/2001/XMLSchema" xmlns:p="http://schemas.microsoft.com/office/2006/metadata/properties" xmlns:ns1="http://schemas.microsoft.com/sharepoint/v3" xmlns:ns2="2269af75-c0d1-412c-8524-25c9a0931d30" targetNamespace="http://schemas.microsoft.com/office/2006/metadata/properties" ma:root="true" ma:fieldsID="6fb5c24af396a4e4f95c84e983831a93" ns1:_="" ns2:_="">
    <xsd:import namespace="http://schemas.microsoft.com/sharepoint/v3"/>
    <xsd:import namespace="2269af75-c0d1-412c-8524-25c9a0931d3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9af75-c0d1-412c-8524-25c9a0931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A84897-839F-47E1-8074-1E6BC905E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69af75-c0d1-412c-8524-25c9a0931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FB8AD8-088E-4512-9830-A65BFE2502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E82936-1244-4E75-9FBC-1B19EF8C29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2019</vt:lpstr>
      <vt:lpstr>2020</vt:lpstr>
      <vt:lpstr>2021</vt:lpstr>
      <vt:lpstr>2023</vt:lpstr>
      <vt:lpstr>Sheet1</vt:lpstr>
      <vt:lpstr>Sheet2</vt:lpstr>
      <vt:lpstr>Slot Stats</vt:lpstr>
    </vt:vector>
  </TitlesOfParts>
  <Company>UCSD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UCSD Medical Center</dc:creator>
  <cp:lastModifiedBy>Weller, Jill</cp:lastModifiedBy>
  <cp:lastPrinted>2017-06-27T20:58:15Z</cp:lastPrinted>
  <dcterms:created xsi:type="dcterms:W3CDTF">2016-09-29T17:54:45Z</dcterms:created>
  <dcterms:modified xsi:type="dcterms:W3CDTF">2025-03-12T20:38:52Z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0x010100FADB49F6C7911046ACBD1C961CAC79C0</vt:lpwstr>
  </property>
</Properties>
</file>